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080" windowHeight="10500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39" i="1"/>
  <c r="D139" i="1" s="1"/>
  <c r="G12" i="1" l="1"/>
  <c r="D81" i="1" l="1"/>
  <c r="P16" i="1" l="1"/>
  <c r="J133" i="1" l="1"/>
  <c r="P45" i="1"/>
  <c r="M45" i="1"/>
  <c r="J45" i="1"/>
  <c r="H13" i="1" l="1"/>
  <c r="N14" i="1" l="1"/>
  <c r="K16" i="1"/>
  <c r="K14" i="1"/>
  <c r="H16" i="1"/>
  <c r="E81" i="1"/>
  <c r="Q15" i="1"/>
  <c r="M16" i="1"/>
  <c r="J129" i="1" l="1"/>
  <c r="J14" i="1"/>
  <c r="J41" i="1"/>
  <c r="G17" i="1"/>
  <c r="G16" i="1"/>
  <c r="D141" i="1"/>
  <c r="F133" i="1"/>
  <c r="M14" i="1"/>
  <c r="J16" i="1"/>
  <c r="J77" i="1"/>
  <c r="D61" i="1"/>
  <c r="M59" i="1"/>
  <c r="J53" i="1"/>
  <c r="G53" i="1"/>
  <c r="J59" i="1"/>
  <c r="J51" i="1" s="1"/>
  <c r="R61" i="1"/>
  <c r="Q61" i="1"/>
  <c r="F61" i="1"/>
  <c r="E61" i="1"/>
  <c r="G59" i="1"/>
  <c r="P139" i="1"/>
  <c r="P135" i="1"/>
  <c r="P131" i="1"/>
  <c r="R129" i="1"/>
  <c r="Q129" i="1"/>
  <c r="Q41" i="1" s="1"/>
  <c r="P129" i="1"/>
  <c r="P15" i="1" s="1"/>
  <c r="P79" i="1"/>
  <c r="R77" i="1"/>
  <c r="Q77" i="1"/>
  <c r="Q73" i="1" s="1"/>
  <c r="P77" i="1"/>
  <c r="P73" i="1"/>
  <c r="R69" i="1"/>
  <c r="Q69" i="1"/>
  <c r="P69" i="1"/>
  <c r="R65" i="1"/>
  <c r="Q65" i="1"/>
  <c r="P65" i="1"/>
  <c r="R57" i="1"/>
  <c r="Q57" i="1"/>
  <c r="P57" i="1"/>
  <c r="R53" i="1"/>
  <c r="Q53" i="1"/>
  <c r="R49" i="1"/>
  <c r="Q49" i="1"/>
  <c r="P49" i="1"/>
  <c r="Q45" i="1"/>
  <c r="R33" i="1"/>
  <c r="Q33" i="1"/>
  <c r="P33" i="1"/>
  <c r="R29" i="1"/>
  <c r="Q29" i="1"/>
  <c r="P29" i="1"/>
  <c r="R17" i="1"/>
  <c r="Q17" i="1"/>
  <c r="P17" i="1"/>
  <c r="R15" i="1"/>
  <c r="P43" i="1" l="1"/>
  <c r="Q14" i="1"/>
  <c r="Q16" i="1"/>
  <c r="D59" i="1"/>
  <c r="D16" i="1"/>
  <c r="R73" i="1"/>
  <c r="P59" i="1"/>
  <c r="J73" i="1"/>
  <c r="P14" i="1"/>
  <c r="P75" i="1"/>
  <c r="P127" i="1"/>
  <c r="P31" i="1"/>
  <c r="P47" i="1"/>
  <c r="P63" i="1"/>
  <c r="P71" i="1"/>
  <c r="P67" i="1"/>
  <c r="P55" i="1"/>
  <c r="P51" i="1"/>
  <c r="P27" i="1"/>
  <c r="R13" i="1"/>
  <c r="P41" i="1" l="1"/>
  <c r="P21" i="1" s="1"/>
  <c r="P19" i="1" s="1"/>
  <c r="P13" i="1"/>
  <c r="Q13" i="1"/>
  <c r="P39" i="1" l="1"/>
  <c r="P12" i="1"/>
  <c r="D14" i="1" l="1"/>
  <c r="J15" i="1"/>
  <c r="G55" i="1"/>
  <c r="G51" i="1" s="1"/>
  <c r="D133" i="1" l="1"/>
  <c r="D45" i="1"/>
  <c r="J79" i="1"/>
  <c r="G135" i="1"/>
  <c r="G15" i="1" l="1"/>
  <c r="G13" i="1" s="1"/>
  <c r="G129" i="1"/>
  <c r="F161" i="1"/>
  <c r="E161" i="1"/>
  <c r="D161" i="1"/>
  <c r="F145" i="1"/>
  <c r="E145" i="1"/>
  <c r="D145" i="1"/>
  <c r="D153" i="1"/>
  <c r="E153" i="1"/>
  <c r="F153" i="1"/>
  <c r="D157" i="1"/>
  <c r="E157" i="1"/>
  <c r="F157" i="1"/>
  <c r="M73" i="1"/>
  <c r="O129" i="1"/>
  <c r="N129" i="1"/>
  <c r="M129" i="1"/>
  <c r="L129" i="1"/>
  <c r="L73" i="1" s="1"/>
  <c r="K129" i="1"/>
  <c r="I129" i="1"/>
  <c r="H129" i="1"/>
  <c r="M139" i="1"/>
  <c r="J139" i="1"/>
  <c r="M131" i="1"/>
  <c r="J131" i="1"/>
  <c r="G131" i="1"/>
  <c r="O77" i="1"/>
  <c r="N77" i="1"/>
  <c r="M77" i="1"/>
  <c r="L77" i="1"/>
  <c r="K77" i="1"/>
  <c r="I77" i="1"/>
  <c r="H77" i="1"/>
  <c r="G77" i="1"/>
  <c r="D113" i="1"/>
  <c r="E113" i="1"/>
  <c r="D117" i="1"/>
  <c r="E117" i="1"/>
  <c r="F117" i="1"/>
  <c r="D121" i="1"/>
  <c r="E121" i="1"/>
  <c r="F121" i="1"/>
  <c r="D105" i="1"/>
  <c r="E105" i="1"/>
  <c r="F105" i="1"/>
  <c r="D109" i="1"/>
  <c r="E109" i="1"/>
  <c r="J95" i="1"/>
  <c r="G95" i="1"/>
  <c r="M79" i="1"/>
  <c r="G79" i="1"/>
  <c r="F65" i="1"/>
  <c r="E65" i="1"/>
  <c r="D65" i="1"/>
  <c r="O53" i="1"/>
  <c r="N53" i="1"/>
  <c r="L53" i="1"/>
  <c r="K53" i="1"/>
  <c r="I53" i="1"/>
  <c r="H53" i="1"/>
  <c r="N41" i="1"/>
  <c r="M41" i="1"/>
  <c r="M21" i="1" s="1"/>
  <c r="K41" i="1"/>
  <c r="J21" i="1"/>
  <c r="J19" i="1" s="1"/>
  <c r="H41" i="1"/>
  <c r="G41" i="1"/>
  <c r="G39" i="1" s="1"/>
  <c r="M47" i="1"/>
  <c r="J47" i="1"/>
  <c r="G47" i="1"/>
  <c r="M43" i="1"/>
  <c r="J43" i="1"/>
  <c r="G43" i="1"/>
  <c r="G25" i="1"/>
  <c r="I25" i="1"/>
  <c r="H25" i="1"/>
  <c r="M31" i="1"/>
  <c r="J31" i="1"/>
  <c r="G31" i="1"/>
  <c r="J27" i="1"/>
  <c r="G27" i="1"/>
  <c r="D79" i="1" l="1"/>
  <c r="M51" i="1"/>
  <c r="D51" i="1" s="1"/>
  <c r="D77" i="1"/>
  <c r="D131" i="1"/>
  <c r="E129" i="1"/>
  <c r="I73" i="1"/>
  <c r="F129" i="1"/>
  <c r="D129" i="1"/>
  <c r="G127" i="1"/>
  <c r="M19" i="1"/>
  <c r="M39" i="1"/>
  <c r="M75" i="1"/>
  <c r="N73" i="1"/>
  <c r="G75" i="1"/>
  <c r="K73" i="1"/>
  <c r="O73" i="1"/>
  <c r="H73" i="1"/>
  <c r="G73" i="1"/>
  <c r="D73" i="1" s="1"/>
  <c r="J75" i="1"/>
  <c r="M127" i="1"/>
  <c r="J127" i="1"/>
  <c r="E77" i="1"/>
  <c r="F77" i="1"/>
  <c r="D95" i="1"/>
  <c r="G21" i="1"/>
  <c r="H21" i="1"/>
  <c r="J39" i="1"/>
  <c r="G23" i="1"/>
  <c r="D75" i="1" l="1"/>
  <c r="F73" i="1"/>
  <c r="E73" i="1"/>
  <c r="D127" i="1"/>
  <c r="J71" i="1"/>
  <c r="M71" i="1"/>
  <c r="G71" i="1"/>
  <c r="G19" i="1"/>
  <c r="D19" i="1" s="1"/>
  <c r="D71" i="1" l="1"/>
  <c r="H14" i="1"/>
  <c r="I16" i="1"/>
  <c r="F16" i="1" s="1"/>
  <c r="H15" i="1"/>
  <c r="F33" i="1"/>
  <c r="E33" i="1"/>
  <c r="D33" i="1"/>
  <c r="D37" i="1"/>
  <c r="M15" i="1"/>
  <c r="M13" i="1" s="1"/>
  <c r="L15" i="1"/>
  <c r="K15" i="1"/>
  <c r="D15" i="1" l="1"/>
  <c r="D31" i="1"/>
  <c r="F49" i="1"/>
  <c r="E49" i="1"/>
  <c r="D49" i="1"/>
  <c r="D41" i="1" s="1"/>
  <c r="D47" i="1" l="1"/>
  <c r="D185" i="1"/>
  <c r="E185" i="1"/>
  <c r="F185" i="1"/>
  <c r="F181" i="1"/>
  <c r="E181" i="1"/>
  <c r="D181" i="1"/>
  <c r="D177" i="1"/>
  <c r="E177" i="1"/>
  <c r="F177" i="1"/>
  <c r="D173" i="1"/>
  <c r="E173" i="1"/>
  <c r="F173" i="1"/>
  <c r="F169" i="1"/>
  <c r="E169" i="1"/>
  <c r="D169" i="1"/>
  <c r="D165" i="1"/>
  <c r="E165" i="1"/>
  <c r="F165" i="1"/>
  <c r="D149" i="1"/>
  <c r="E149" i="1"/>
  <c r="F149" i="1"/>
  <c r="E141" i="1"/>
  <c r="F141" i="1"/>
  <c r="D137" i="1"/>
  <c r="E137" i="1"/>
  <c r="F137" i="1"/>
  <c r="E133" i="1"/>
  <c r="D125" i="1"/>
  <c r="E125" i="1"/>
  <c r="F125" i="1"/>
  <c r="D101" i="1"/>
  <c r="E101" i="1"/>
  <c r="D97" i="1"/>
  <c r="E97" i="1"/>
  <c r="D93" i="1"/>
  <c r="E93" i="1"/>
  <c r="D89" i="1"/>
  <c r="E89" i="1"/>
  <c r="F89" i="1"/>
  <c r="D85" i="1"/>
  <c r="E85" i="1"/>
  <c r="F85" i="1"/>
  <c r="D69" i="1"/>
  <c r="E69" i="1"/>
  <c r="F69" i="1"/>
  <c r="D57" i="1"/>
  <c r="D53" i="1" s="1"/>
  <c r="E57" i="1"/>
  <c r="E53" i="1" s="1"/>
  <c r="F57" i="1"/>
  <c r="F53" i="1" s="1"/>
  <c r="E45" i="1"/>
  <c r="F45" i="1"/>
  <c r="E37" i="1"/>
  <c r="F37" i="1"/>
  <c r="F25" i="1" s="1"/>
  <c r="E41" i="1" l="1"/>
  <c r="D39" i="1" s="1"/>
  <c r="D43" i="1"/>
  <c r="D55" i="1"/>
  <c r="D135" i="1"/>
  <c r="O29" i="1"/>
  <c r="O14" i="1" s="1"/>
  <c r="N29" i="1"/>
  <c r="M29" i="1"/>
  <c r="L14" i="1"/>
  <c r="E29" i="1" l="1"/>
  <c r="E25" i="1" s="1"/>
  <c r="E21" i="1" s="1"/>
  <c r="N16" i="1"/>
  <c r="E16" i="1" s="1"/>
  <c r="F14" i="1"/>
  <c r="M27" i="1"/>
  <c r="D29" i="1"/>
  <c r="D25" i="1" s="1"/>
  <c r="D21" i="1" s="1"/>
  <c r="E14" i="1"/>
  <c r="O17" i="1"/>
  <c r="N17" i="1"/>
  <c r="M17" i="1"/>
  <c r="L17" i="1"/>
  <c r="L13" i="1" s="1"/>
  <c r="K17" i="1"/>
  <c r="K13" i="1" s="1"/>
  <c r="J17" i="1"/>
  <c r="J13" i="1" s="1"/>
  <c r="I17" i="1"/>
  <c r="H17" i="1"/>
  <c r="D13" i="1" l="1"/>
  <c r="E17" i="1"/>
  <c r="F17" i="1"/>
  <c r="I13" i="1"/>
  <c r="D17" i="1"/>
  <c r="D23" i="1"/>
  <c r="D27" i="1"/>
  <c r="O15" i="1" l="1"/>
  <c r="O13" i="1" l="1"/>
  <c r="F15" i="1"/>
  <c r="F13" i="1" s="1"/>
  <c r="N15" i="1"/>
  <c r="N13" i="1" l="1"/>
  <c r="E15" i="1"/>
  <c r="E13" i="1" s="1"/>
  <c r="J12" i="1"/>
  <c r="M12" i="1" l="1"/>
  <c r="D12" i="1" s="1"/>
</calcChain>
</file>

<file path=xl/sharedStrings.xml><?xml version="1.0" encoding="utf-8"?>
<sst xmlns="http://schemas.openxmlformats.org/spreadsheetml/2006/main" count="808" uniqueCount="101">
  <si>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</si>
  <si>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</si>
  <si>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</si>
  <si>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</si>
  <si>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</si>
  <si>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бюджета ПМР (тыс. руб.)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</si>
  <si>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</si>
  <si>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</si>
  <si>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</si>
  <si>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</si>
  <si>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</si>
  <si>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</si>
  <si>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</si>
  <si>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</si>
  <si>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</si>
  <si>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</si>
  <si>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</si>
  <si>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</si>
  <si>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</si>
  <si>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</si>
  <si>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</si>
  <si>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</si>
  <si>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</si>
  <si>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</si>
  <si>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</si>
  <si>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</si>
  <si>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</si>
  <si>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</si>
  <si>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</si>
  <si>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</si>
  <si>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</si>
  <si>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</si>
  <si>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</si>
  <si>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</si>
  <si>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</si>
  <si>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</si>
  <si>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</si>
  <si>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</si>
  <si>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>Строительство физкультурнооздоровительного комплекса в Пожарскогм муниципальном округе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</si>
  <si>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</si>
  <si>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</si>
  <si>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</si>
  <si>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</si>
  <si>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</si>
  <si>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</si>
  <si>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</si>
  <si>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</si>
  <si>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</si>
  <si>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</si>
  <si>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</si>
  <si>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</si>
  <si>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</si>
  <si>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</si>
  <si>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</si>
  <si>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</si>
  <si>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</si>
  <si>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</si>
  <si>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</si>
  <si>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</si>
  <si>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</si>
  <si>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</si>
  <si>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</si>
  <si>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</si>
  <si>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</si>
  <si>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</si>
  <si>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</si>
  <si>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</si>
  <si>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</si>
  <si>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</si>
  <si>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</si>
  <si>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Развитие спортивной инфраструктуры, находящейся в муниципальной собственности (ремонт хоккейной коробки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</si>
  <si>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</si>
  <si>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</si>
  <si>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</si>
  <si>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</si>
  <si>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</si>
  <si>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</si>
  <si>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</si>
  <si>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</si>
  <si>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</si>
  <si>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</si>
  <si>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</si>
  <si>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</si>
  <si>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</si>
  <si>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1.4.                                                                                     Кадровое обеспечение физической культуры и спорта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</si>
  <si>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</si>
  <si>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</si>
  <si>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</si>
  <si>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</si>
  <si>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</si>
  <si>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</si>
  <si>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</si>
  <si>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</si>
  <si>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>1.3.2.</t>
  </si>
  <si>
    <t>Организация и проведение мероприятий по ГТО, участие в межмуниципальных, краевых, региональных, всероссийских соревнований по ГТО. Приобретение спортивного инвентаря и спортивного оборудования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</si>
  <si>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2023- 2026 годы" за счёт средств Приморского края, Пожарского муниципального округа и внебюджетных источников</t>
  </si>
  <si>
    <t>к постановлению администрации</t>
  </si>
  <si>
    <t>Пожарского муниципального округа Приморского края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</si>
  <si>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</si>
  <si>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 xml:space="preserve"> от "___" ___________ 2024 года № ______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</si>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</sst>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3" fillId="2" borderId="0" xfId="0" applyFont="1" applyFill="1"/>
    <xf numFmtId="0" fontId="3" fillId="0" borderId="0" xfId="0" applyFont="1"/>
    <xf numFmtId="164" fontId="2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165" fontId="0" fillId="0" borderId="2" xfId="0" applyNumberFormat="1" applyBorder="1" applyAlignment="1">
      <alignment horizontal="center" vertical="top"/>
    </xf>
    <xf numFmtId="0" fontId="9" fillId="0" borderId="2" xfId="0" applyFont="1" applyBorder="1" applyAlignment="1">
      <alignment horizontal="center" textRotation="90" wrapText="1"/>
    </xf>
    <xf numFmtId="0" fontId="9" fillId="2" borderId="2" xfId="0" applyFont="1" applyFill="1" applyBorder="1" applyAlignment="1">
      <alignment horizontal="center" textRotation="90" wrapText="1"/>
    </xf>
    <xf numFmtId="165" fontId="0" fillId="0" borderId="0" xfId="0" applyNumberFormat="1"/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textRotation="90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3" borderId="2" xfId="0" applyNumberFormat="1" applyFont="1" applyFill="1" applyBorder="1" applyAlignment="1">
      <alignment horizontal="center" vertical="top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vertical="top" wrapText="1"/>
    </xf>
    <xf numFmtId="166" fontId="1" fillId="0" borderId="7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166" fontId="1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164" fontId="4" fillId="2" borderId="0" xfId="0" applyNumberFormat="1" applyFont="1" applyFill="1" applyAlignment="1">
      <alignment horizontal="center"/>
    </xf>
    <xf numFmtId="0" fontId="5" fillId="0" borderId="14" xfId="0" applyFont="1" applyBorder="1" applyAlignment="1">
      <alignment horizontal="center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165" fontId="4" fillId="2" borderId="6" xfId="0" applyNumberFormat="1" applyFont="1" applyFill="1" applyBorder="1" applyAlignment="1">
      <alignment horizontal="center" vertical="top"/>
    </xf>
    <xf numFmtId="165" fontId="4" fillId="2" borderId="7" xfId="0" applyNumberFormat="1" applyFont="1" applyFill="1" applyBorder="1" applyAlignment="1">
      <alignment horizontal="center" vertical="top"/>
    </xf>
    <xf numFmtId="165" fontId="4" fillId="2" borderId="5" xfId="0" applyNumberFormat="1" applyFont="1" applyFill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5" fontId="4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166" fontId="4" fillId="2" borderId="6" xfId="0" applyNumberFormat="1" applyFont="1" applyFill="1" applyBorder="1" applyAlignment="1">
      <alignment horizontal="center" vertical="top"/>
    </xf>
    <xf numFmtId="166" fontId="4" fillId="2" borderId="7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/>
    </xf>
    <xf numFmtId="166" fontId="4" fillId="0" borderId="7" xfId="0" applyNumberFormat="1" applyFont="1" applyBorder="1" applyAlignment="1">
      <alignment horizontal="center" vertical="top"/>
    </xf>
    <xf numFmtId="166" fontId="4" fillId="0" borderId="5" xfId="0" applyNumberFormat="1" applyFont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165" fontId="4" fillId="2" borderId="6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5"/>
  <sheetViews>
    <sheetView tabSelected="1" topLeftCell="A3" zoomScale="70" zoomScaleNormal="70" workbookViewId="0">
      <selection activeCell="G45" sqref="G45"/>
    </sheetView>
  </sheetViews>
  <sheetFormatPr defaultRowHeight="15" x14ac:dyDescent="0.25"/>
  <cols>
    <col min="1" max="1" width="8" customWidth="1"/>
    <col min="2" max="2" width="33.85546875" customWidth="1"/>
    <col min="3" max="3" width="22.140625" customWidth="1"/>
    <col min="4" max="4" width="13" customWidth="1"/>
    <col min="5" max="5" width="13.7109375" customWidth="1"/>
    <col min="6" max="6" width="11.28515625" customWidth="1"/>
    <col min="7" max="7" width="14.42578125" customWidth="1"/>
    <col min="8" max="8" width="15.85546875" customWidth="1"/>
    <col min="9" max="9" width="14.28515625" customWidth="1"/>
    <col min="10" max="10" width="12.5703125" customWidth="1"/>
    <col min="11" max="11" width="14.7109375" customWidth="1"/>
    <col min="12" max="12" width="11.140625" customWidth="1"/>
    <col min="13" max="14" width="13.140625" customWidth="1"/>
    <col min="15" max="15" width="12.140625" customWidth="1"/>
    <col min="16" max="16" width="13" customWidth="1"/>
    <col min="17" max="17" width="12.28515625" customWidth="1"/>
    <col min="18" max="18" width="15.85546875" customWidth="1"/>
    <col min="19" max="19" width="10.42578125" bestFit="1" customWidth="1"/>
  </cols>
  <sheetData>
    <row r="1" spans="1:19" ht="15.75" x14ac:dyDescent="0.25">
      <c r="K1" s="53"/>
      <c r="L1" s="53"/>
      <c r="M1" s="2" t="s">
        <v>100</v>
      </c>
      <c r="N1" s="53"/>
      <c r="O1" s="53"/>
    </row>
    <row r="2" spans="1:19" ht="15.75" x14ac:dyDescent="0.25">
      <c r="K2" s="2"/>
      <c r="L2" s="53" t="s">
        <v>96</v>
      </c>
      <c r="M2" s="53"/>
      <c r="N2" s="53"/>
      <c r="O2" s="53"/>
    </row>
    <row r="3" spans="1:19" ht="15.6" customHeight="1" x14ac:dyDescent="0.25">
      <c r="K3" s="59" t="s">
        <v>97</v>
      </c>
      <c r="L3" s="59"/>
      <c r="M3" s="59"/>
      <c r="N3" s="59"/>
      <c r="O3" s="53"/>
    </row>
    <row r="4" spans="1:19" x14ac:dyDescent="0.25">
      <c r="K4" s="53"/>
      <c r="L4" s="53" t="s">
        <v>99</v>
      </c>
      <c r="M4" s="53"/>
      <c r="N4" s="53"/>
      <c r="O4" s="53"/>
    </row>
    <row r="5" spans="1:19" ht="15.75" x14ac:dyDescent="0.25">
      <c r="A5" s="2"/>
      <c r="B5" s="2"/>
      <c r="C5" s="2"/>
      <c r="D5" s="2"/>
      <c r="E5" s="2"/>
      <c r="F5" s="4"/>
      <c r="G5" s="5"/>
      <c r="H5" s="1"/>
      <c r="I5" s="1"/>
      <c r="J5" s="1"/>
      <c r="K5" s="1"/>
      <c r="L5" s="2"/>
      <c r="M5" s="60"/>
      <c r="N5" s="60"/>
      <c r="O5" s="6"/>
    </row>
    <row r="6" spans="1:19" ht="5.45" customHeight="1" x14ac:dyDescent="0.25">
      <c r="A6" s="2"/>
      <c r="B6" s="2"/>
      <c r="C6" s="2"/>
      <c r="D6" s="2"/>
      <c r="E6" s="2"/>
      <c r="F6" s="7"/>
      <c r="G6" s="5"/>
      <c r="H6" s="2"/>
      <c r="I6" s="2"/>
      <c r="J6" s="3"/>
      <c r="K6" s="6"/>
      <c r="L6" s="2"/>
      <c r="M6" s="6"/>
      <c r="N6" s="6"/>
      <c r="O6" s="6"/>
    </row>
    <row r="7" spans="1:19" ht="15.6" customHeight="1" x14ac:dyDescent="0.25">
      <c r="A7" s="62" t="s">
        <v>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9" ht="27.75" customHeight="1" x14ac:dyDescent="0.25">
      <c r="A8" s="63" t="s">
        <v>95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</row>
    <row r="9" spans="1:19" ht="15.75" x14ac:dyDescent="0.25">
      <c r="A9" s="55" t="s">
        <v>1</v>
      </c>
      <c r="B9" s="55" t="s">
        <v>2</v>
      </c>
      <c r="C9" s="55" t="s">
        <v>3</v>
      </c>
      <c r="D9" s="55" t="s">
        <v>4</v>
      </c>
      <c r="E9" s="55"/>
      <c r="F9" s="55"/>
      <c r="G9" s="61">
        <v>2023</v>
      </c>
      <c r="H9" s="61"/>
      <c r="I9" s="61"/>
      <c r="J9" s="61">
        <v>2024</v>
      </c>
      <c r="K9" s="61"/>
      <c r="L9" s="61"/>
      <c r="M9" s="55">
        <v>2025</v>
      </c>
      <c r="N9" s="55"/>
      <c r="O9" s="55"/>
      <c r="P9" s="55">
        <v>2026</v>
      </c>
      <c r="Q9" s="55"/>
      <c r="R9" s="55"/>
    </row>
    <row r="10" spans="1:19" ht="82.9" customHeight="1" x14ac:dyDescent="0.25">
      <c r="A10" s="55"/>
      <c r="B10" s="55"/>
      <c r="C10" s="55"/>
      <c r="D10" s="21" t="s">
        <v>74</v>
      </c>
      <c r="E10" s="21" t="s">
        <v>6</v>
      </c>
      <c r="F10" s="21" t="s">
        <v>7</v>
      </c>
      <c r="G10" s="22" t="s">
        <v>75</v>
      </c>
      <c r="H10" s="21" t="s">
        <v>6</v>
      </c>
      <c r="I10" s="21" t="s">
        <v>7</v>
      </c>
      <c r="J10" s="21" t="s">
        <v>76</v>
      </c>
      <c r="K10" s="21" t="s">
        <v>6</v>
      </c>
      <c r="L10" s="21" t="s">
        <v>7</v>
      </c>
      <c r="M10" s="22" t="s">
        <v>74</v>
      </c>
      <c r="N10" s="22" t="s">
        <v>5</v>
      </c>
      <c r="O10" s="22" t="s">
        <v>8</v>
      </c>
      <c r="P10" s="22" t="s">
        <v>74</v>
      </c>
      <c r="Q10" s="22" t="s">
        <v>5</v>
      </c>
      <c r="R10" s="22" t="s">
        <v>8</v>
      </c>
    </row>
    <row r="11" spans="1:19" ht="15.75" x14ac:dyDescent="0.25">
      <c r="A11" s="8">
        <v>1</v>
      </c>
      <c r="B11" s="8">
        <v>2</v>
      </c>
      <c r="C11" s="8">
        <v>3</v>
      </c>
      <c r="D11" s="8">
        <v>7</v>
      </c>
      <c r="E11" s="8">
        <v>6</v>
      </c>
      <c r="F11" s="8">
        <v>7</v>
      </c>
      <c r="G11" s="17">
        <v>8</v>
      </c>
      <c r="H11" s="18">
        <v>9</v>
      </c>
      <c r="I11" s="18">
        <v>10</v>
      </c>
      <c r="J11" s="18">
        <v>11</v>
      </c>
      <c r="K11" s="18">
        <v>12</v>
      </c>
      <c r="L11" s="18">
        <v>13</v>
      </c>
      <c r="M11" s="19">
        <v>14</v>
      </c>
      <c r="N11" s="19">
        <v>15</v>
      </c>
      <c r="O11" s="19">
        <v>16</v>
      </c>
      <c r="P11" s="19">
        <v>14</v>
      </c>
      <c r="Q11" s="19">
        <v>15</v>
      </c>
      <c r="R11" s="19">
        <v>16</v>
      </c>
    </row>
    <row r="12" spans="1:19" ht="15.75" x14ac:dyDescent="0.25">
      <c r="A12" s="55" t="s">
        <v>9</v>
      </c>
      <c r="B12" s="55"/>
      <c r="C12" s="55"/>
      <c r="D12" s="56">
        <f>G12+J12+M12+P12</f>
        <v>362667.19</v>
      </c>
      <c r="E12" s="56"/>
      <c r="F12" s="56"/>
      <c r="G12" s="57">
        <f>G13+H13+I13+0.338</f>
        <v>28468.954000000002</v>
      </c>
      <c r="H12" s="57"/>
      <c r="I12" s="57"/>
      <c r="J12" s="57">
        <f>J13+K13+L13</f>
        <v>194133.886</v>
      </c>
      <c r="K12" s="57"/>
      <c r="L12" s="57"/>
      <c r="M12" s="57">
        <f>M13+N13+O13</f>
        <v>109547.52</v>
      </c>
      <c r="N12" s="57"/>
      <c r="O12" s="57"/>
      <c r="P12" s="57">
        <f>P13+Q13+R13</f>
        <v>30516.83</v>
      </c>
      <c r="Q12" s="57"/>
      <c r="R12" s="57"/>
    </row>
    <row r="13" spans="1:19" ht="15.75" x14ac:dyDescent="0.25">
      <c r="A13" s="55" t="s">
        <v>10</v>
      </c>
      <c r="B13" s="55"/>
      <c r="C13" s="55"/>
      <c r="D13" s="27">
        <f>G13+J13+M13+P13</f>
        <v>43107.076000000001</v>
      </c>
      <c r="E13" s="27">
        <f>E14+E15+E16+E17</f>
        <v>314388.076</v>
      </c>
      <c r="F13" s="27">
        <f>F14+F15+F16+F17</f>
        <v>5171.7</v>
      </c>
      <c r="G13" s="43">
        <f>G14+G15+G16</f>
        <v>13748.36</v>
      </c>
      <c r="H13" s="27">
        <f>H14+H15+H17+H16</f>
        <v>13475.436</v>
      </c>
      <c r="I13" s="27">
        <f>I14+I15+I17+I16</f>
        <v>1244.82</v>
      </c>
      <c r="J13" s="27">
        <f>J14+J15+J17+J16</f>
        <v>10409.925999999999</v>
      </c>
      <c r="K13" s="27">
        <f>K14+K15+K17+K16</f>
        <v>182415</v>
      </c>
      <c r="L13" s="27">
        <f t="shared" ref="L13:R13" si="0">L14+L15+L17+L16</f>
        <v>1308.96</v>
      </c>
      <c r="M13" s="27">
        <f>M14+M15+M17+M16</f>
        <v>9740.92</v>
      </c>
      <c r="N13" s="27">
        <f t="shared" si="0"/>
        <v>98497.64</v>
      </c>
      <c r="O13" s="27">
        <f t="shared" si="0"/>
        <v>1308.96</v>
      </c>
      <c r="P13" s="41">
        <f>P14+P15+P17+P16</f>
        <v>9207.8700000000008</v>
      </c>
      <c r="Q13" s="41">
        <f t="shared" si="0"/>
        <v>20000</v>
      </c>
      <c r="R13" s="41">
        <f t="shared" si="0"/>
        <v>1308.96</v>
      </c>
    </row>
    <row r="14" spans="1:19" ht="48.6" customHeight="1" x14ac:dyDescent="0.25">
      <c r="A14" s="67" t="s">
        <v>11</v>
      </c>
      <c r="B14" s="58" t="s">
        <v>98</v>
      </c>
      <c r="C14" s="14" t="s">
        <v>68</v>
      </c>
      <c r="D14" s="24">
        <f>G14+J14+M14+P14</f>
        <v>3511.67</v>
      </c>
      <c r="E14" s="24">
        <f t="shared" ref="D14:F17" si="1">H14+K14+N14+Q14</f>
        <v>4528.7190000000001</v>
      </c>
      <c r="F14" s="24">
        <f t="shared" si="1"/>
        <v>0</v>
      </c>
      <c r="G14" s="28">
        <f>G45+G49+G69+G125+G141+G165+G169+G177+G181</f>
        <v>741.2</v>
      </c>
      <c r="H14" s="28">
        <f>H45+H57+H69+H81+H85+H89+H93+H97+H101+H105+H109+H113+H117+H121+H125+H137+H165+H169+H181+H49+H37+H141+H177</f>
        <v>2585.6689999999999</v>
      </c>
      <c r="I14" s="28">
        <v>0</v>
      </c>
      <c r="J14" s="28">
        <f>J45+J49+J69+J125+J141+J165+J177+J181+J61+J169</f>
        <v>1035.6300000000001</v>
      </c>
      <c r="K14" s="28">
        <f>K45+K49+K61+K69+K125+K141+K165+K169+K177+K181</f>
        <v>1943.05</v>
      </c>
      <c r="L14" s="28">
        <f>L29+L45+L57+L69+L105+L117+L121+L125+L137+L141+L81+L85+L89+L93+L97+L101+L109+L113</f>
        <v>0</v>
      </c>
      <c r="M14" s="28">
        <f>M45+M49+M61+M69+M125+M141+M165+M169+M177+M181</f>
        <v>867.42</v>
      </c>
      <c r="N14" s="28">
        <f>N45+N49+N61+N69+N125+N141+N165+N169+N177+N181</f>
        <v>0</v>
      </c>
      <c r="O14" s="28">
        <f>O29+O45+O57+O69+O105+O117+O121+O125+O137+O141</f>
        <v>0</v>
      </c>
      <c r="P14" s="28">
        <f>P45+P49+P61+P69+P125+P141+P165+P169+P177+P181</f>
        <v>867.42</v>
      </c>
      <c r="Q14" s="28">
        <f>Q45+Q49+Q61+Q69+Q125+Q141+Q169+Q165+Q177+Q181</f>
        <v>0</v>
      </c>
      <c r="R14" s="28">
        <v>0</v>
      </c>
    </row>
    <row r="15" spans="1:19" ht="31.5" x14ac:dyDescent="0.25">
      <c r="A15" s="68"/>
      <c r="B15" s="58"/>
      <c r="C15" s="9" t="s">
        <v>12</v>
      </c>
      <c r="D15" s="24">
        <f>G15+J15+M15+P15</f>
        <v>32522.716</v>
      </c>
      <c r="E15" s="24">
        <f t="shared" si="1"/>
        <v>0</v>
      </c>
      <c r="F15" s="24">
        <f t="shared" si="1"/>
        <v>5171.7</v>
      </c>
      <c r="G15" s="24">
        <f>G57+G133+G137+G173</f>
        <v>7796.99</v>
      </c>
      <c r="H15" s="24">
        <f>H133</f>
        <v>0</v>
      </c>
      <c r="I15" s="24">
        <v>1244.82</v>
      </c>
      <c r="J15" s="24">
        <f>J133+J137+J173</f>
        <v>8467.4060000000009</v>
      </c>
      <c r="K15" s="24">
        <f>K133+K173+K185</f>
        <v>0</v>
      </c>
      <c r="L15" s="24">
        <f>L133</f>
        <v>1308.96</v>
      </c>
      <c r="M15" s="24">
        <f>M133+M173+M185</f>
        <v>8079.16</v>
      </c>
      <c r="N15" s="24">
        <f>N133</f>
        <v>0</v>
      </c>
      <c r="O15" s="24">
        <f>O133</f>
        <v>1308.96</v>
      </c>
      <c r="P15" s="24">
        <f>P129+P165+P177</f>
        <v>8179.16</v>
      </c>
      <c r="Q15" s="24">
        <f>Q133+Q137+Q173</f>
        <v>0</v>
      </c>
      <c r="R15" s="24">
        <f>R129</f>
        <v>1308.96</v>
      </c>
    </row>
    <row r="16" spans="1:19" ht="46.15" customHeight="1" x14ac:dyDescent="0.25">
      <c r="A16" s="68"/>
      <c r="B16" s="58"/>
      <c r="C16" s="14" t="s">
        <v>72</v>
      </c>
      <c r="D16" s="24">
        <f>G16+J16+M16+P16</f>
        <v>7072.6900000000005</v>
      </c>
      <c r="E16" s="24">
        <f t="shared" si="1"/>
        <v>309859.35700000002</v>
      </c>
      <c r="F16" s="24">
        <f t="shared" si="1"/>
        <v>0</v>
      </c>
      <c r="G16" s="24">
        <f>G29+G33+G81+G97</f>
        <v>5210.17</v>
      </c>
      <c r="H16" s="24">
        <f>H29+H33</f>
        <v>10889.767</v>
      </c>
      <c r="I16" s="24">
        <f>I29+I33</f>
        <v>0</v>
      </c>
      <c r="J16" s="24">
        <f>J29+J33+J81+J97</f>
        <v>906.89</v>
      </c>
      <c r="K16" s="24">
        <f>K29+K33+K81+K97</f>
        <v>180471.95</v>
      </c>
      <c r="L16" s="24">
        <v>0</v>
      </c>
      <c r="M16" s="24">
        <f>M81</f>
        <v>794.34</v>
      </c>
      <c r="N16" s="24">
        <f>N29+N33+N81+N97</f>
        <v>98497.64</v>
      </c>
      <c r="O16" s="24">
        <v>0</v>
      </c>
      <c r="P16" s="24">
        <f>P81</f>
        <v>161.29</v>
      </c>
      <c r="Q16" s="24">
        <f>Q29+Q33+Q81+Q97</f>
        <v>20000</v>
      </c>
      <c r="R16" s="24">
        <v>0</v>
      </c>
      <c r="S16" s="23"/>
    </row>
    <row r="17" spans="1:18" ht="30" customHeight="1" x14ac:dyDescent="0.25">
      <c r="A17" s="69"/>
      <c r="B17" s="58"/>
      <c r="C17" s="14" t="s">
        <v>46</v>
      </c>
      <c r="D17" s="29">
        <f t="shared" si="1"/>
        <v>0</v>
      </c>
      <c r="E17" s="29">
        <f t="shared" si="1"/>
        <v>0</v>
      </c>
      <c r="F17" s="29">
        <f t="shared" si="1"/>
        <v>0</v>
      </c>
      <c r="G17" s="29">
        <f>G149+G153+G157</f>
        <v>0</v>
      </c>
      <c r="H17" s="29">
        <f t="shared" ref="H17:O17" si="2">H149+H153+H157</f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ref="P17:R17" si="3">P141+P145+P149</f>
        <v>0</v>
      </c>
      <c r="Q17" s="29">
        <f t="shared" si="3"/>
        <v>0</v>
      </c>
      <c r="R17" s="29">
        <f t="shared" si="3"/>
        <v>0</v>
      </c>
    </row>
    <row r="18" spans="1:18" ht="15.75" customHeight="1" x14ac:dyDescent="0.25">
      <c r="A18" s="79" t="s">
        <v>80</v>
      </c>
      <c r="B18" s="80"/>
      <c r="C18" s="81"/>
      <c r="D18" s="73" t="s">
        <v>4</v>
      </c>
      <c r="E18" s="74"/>
      <c r="F18" s="75"/>
      <c r="G18" s="73">
        <v>2023</v>
      </c>
      <c r="H18" s="74"/>
      <c r="I18" s="75"/>
      <c r="J18" s="73">
        <v>2024</v>
      </c>
      <c r="K18" s="74"/>
      <c r="L18" s="75"/>
      <c r="M18" s="73">
        <v>2025</v>
      </c>
      <c r="N18" s="74"/>
      <c r="O18" s="75"/>
      <c r="P18" s="73">
        <v>2026</v>
      </c>
      <c r="Q18" s="74"/>
      <c r="R18" s="75"/>
    </row>
    <row r="19" spans="1:18" ht="15.75" customHeight="1" x14ac:dyDescent="0.25">
      <c r="A19" s="82"/>
      <c r="B19" s="83"/>
      <c r="C19" s="84"/>
      <c r="D19" s="64">
        <f>G19+J19+M19+P19</f>
        <v>16765.756999999998</v>
      </c>
      <c r="E19" s="65"/>
      <c r="F19" s="66"/>
      <c r="G19" s="64">
        <f>G21+H21+I21</f>
        <v>14001.517</v>
      </c>
      <c r="H19" s="65"/>
      <c r="I19" s="66"/>
      <c r="J19" s="64">
        <f>J21+K21+L21</f>
        <v>1029.4000000000001</v>
      </c>
      <c r="K19" s="65"/>
      <c r="L19" s="66"/>
      <c r="M19" s="64">
        <f>M21+N21+O21</f>
        <v>867.42</v>
      </c>
      <c r="N19" s="65"/>
      <c r="O19" s="66"/>
      <c r="P19" s="64">
        <f>P21+Q21+R21</f>
        <v>867.42</v>
      </c>
      <c r="Q19" s="65"/>
      <c r="R19" s="66"/>
    </row>
    <row r="20" spans="1:18" ht="72" customHeight="1" x14ac:dyDescent="0.25">
      <c r="A20" s="82"/>
      <c r="B20" s="83"/>
      <c r="C20" s="84"/>
      <c r="D20" s="30" t="s">
        <v>77</v>
      </c>
      <c r="E20" s="30" t="s">
        <v>78</v>
      </c>
      <c r="F20" s="30" t="s">
        <v>7</v>
      </c>
      <c r="G20" s="30" t="s">
        <v>77</v>
      </c>
      <c r="H20" s="30" t="s">
        <v>78</v>
      </c>
      <c r="I20" s="30" t="s">
        <v>7</v>
      </c>
      <c r="J20" s="30" t="s">
        <v>74</v>
      </c>
      <c r="K20" s="30" t="s">
        <v>6</v>
      </c>
      <c r="L20" s="30" t="s">
        <v>7</v>
      </c>
      <c r="M20" s="30" t="s">
        <v>74</v>
      </c>
      <c r="N20" s="30" t="s">
        <v>6</v>
      </c>
      <c r="O20" s="30" t="s">
        <v>7</v>
      </c>
      <c r="P20" s="30" t="s">
        <v>74</v>
      </c>
      <c r="Q20" s="30" t="s">
        <v>6</v>
      </c>
      <c r="R20" s="30" t="s">
        <v>7</v>
      </c>
    </row>
    <row r="21" spans="1:18" ht="15.75" customHeight="1" x14ac:dyDescent="0.25">
      <c r="A21" s="85"/>
      <c r="B21" s="86"/>
      <c r="C21" s="87"/>
      <c r="D21" s="44">
        <f>D25+D41+D53+D65</f>
        <v>3749.9650000000001</v>
      </c>
      <c r="E21" s="44">
        <f>E25+E41+E53+E65</f>
        <v>14342.392</v>
      </c>
      <c r="F21" s="44">
        <v>0</v>
      </c>
      <c r="G21" s="44">
        <f>G25+G41+G53+G65</f>
        <v>985.72500000000002</v>
      </c>
      <c r="H21" s="44">
        <f>H25+H41+H53+H65</f>
        <v>13015.791999999999</v>
      </c>
      <c r="I21" s="44">
        <v>0</v>
      </c>
      <c r="J21" s="44">
        <f>J25+J41+J53+J65</f>
        <v>1029.4000000000001</v>
      </c>
      <c r="K21" s="44">
        <v>0</v>
      </c>
      <c r="L21" s="44">
        <v>0</v>
      </c>
      <c r="M21" s="44">
        <f>M25+M41+M53+M65</f>
        <v>867.42</v>
      </c>
      <c r="N21" s="44">
        <v>0</v>
      </c>
      <c r="O21" s="44">
        <v>0</v>
      </c>
      <c r="P21" s="44">
        <f>P25+P41+P53+P65</f>
        <v>867.42</v>
      </c>
      <c r="Q21" s="44">
        <v>0</v>
      </c>
      <c r="R21" s="44">
        <v>0</v>
      </c>
    </row>
    <row r="22" spans="1:18" ht="15.75" customHeight="1" x14ac:dyDescent="0.25">
      <c r="A22" s="79" t="s">
        <v>81</v>
      </c>
      <c r="B22" s="80"/>
      <c r="C22" s="81"/>
      <c r="D22" s="88" t="s">
        <v>4</v>
      </c>
      <c r="E22" s="89"/>
      <c r="F22" s="90"/>
      <c r="G22" s="76">
        <v>2023</v>
      </c>
      <c r="H22" s="77"/>
      <c r="I22" s="78"/>
      <c r="J22" s="76">
        <v>2024</v>
      </c>
      <c r="K22" s="77"/>
      <c r="L22" s="78"/>
      <c r="M22" s="76">
        <v>2025</v>
      </c>
      <c r="N22" s="77"/>
      <c r="O22" s="78"/>
      <c r="P22" s="73">
        <v>2026</v>
      </c>
      <c r="Q22" s="74"/>
      <c r="R22" s="75"/>
    </row>
    <row r="23" spans="1:18" ht="15.75" customHeight="1" x14ac:dyDescent="0.25">
      <c r="A23" s="82"/>
      <c r="B23" s="83"/>
      <c r="C23" s="84"/>
      <c r="D23" s="64">
        <f>D25+E25+F25</f>
        <v>10999.937</v>
      </c>
      <c r="E23" s="65"/>
      <c r="F23" s="66"/>
      <c r="G23" s="64">
        <f>G25+H25+I25</f>
        <v>10999.937</v>
      </c>
      <c r="H23" s="65"/>
      <c r="I23" s="66"/>
      <c r="J23" s="64">
        <v>0</v>
      </c>
      <c r="K23" s="65"/>
      <c r="L23" s="66"/>
      <c r="M23" s="64">
        <v>0</v>
      </c>
      <c r="N23" s="65"/>
      <c r="O23" s="66"/>
      <c r="P23" s="64">
        <v>0</v>
      </c>
      <c r="Q23" s="65"/>
      <c r="R23" s="66"/>
    </row>
    <row r="24" spans="1:18" ht="69.599999999999994" customHeight="1" x14ac:dyDescent="0.25">
      <c r="A24" s="82"/>
      <c r="B24" s="83"/>
      <c r="C24" s="84"/>
      <c r="D24" s="30" t="s">
        <v>77</v>
      </c>
      <c r="E24" s="30" t="s">
        <v>78</v>
      </c>
      <c r="F24" s="30" t="s">
        <v>7</v>
      </c>
      <c r="G24" s="30" t="s">
        <v>77</v>
      </c>
      <c r="H24" s="30" t="s">
        <v>78</v>
      </c>
      <c r="I24" s="30" t="s">
        <v>7</v>
      </c>
      <c r="J24" s="30" t="s">
        <v>74</v>
      </c>
      <c r="K24" s="30" t="s">
        <v>6</v>
      </c>
      <c r="L24" s="30" t="s">
        <v>7</v>
      </c>
      <c r="M24" s="30" t="s">
        <v>74</v>
      </c>
      <c r="N24" s="30" t="s">
        <v>6</v>
      </c>
      <c r="O24" s="30" t="s">
        <v>7</v>
      </c>
      <c r="P24" s="30" t="s">
        <v>74</v>
      </c>
      <c r="Q24" s="30" t="s">
        <v>6</v>
      </c>
      <c r="R24" s="30" t="s">
        <v>7</v>
      </c>
    </row>
    <row r="25" spans="1:18" ht="15.6" customHeight="1" x14ac:dyDescent="0.25">
      <c r="A25" s="85"/>
      <c r="B25" s="86"/>
      <c r="C25" s="87"/>
      <c r="D25" s="45">
        <f t="shared" ref="D25:I25" si="4">D29+D33+D37</f>
        <v>110.17</v>
      </c>
      <c r="E25" s="46">
        <f t="shared" si="4"/>
        <v>10889.767</v>
      </c>
      <c r="F25" s="47">
        <f t="shared" si="4"/>
        <v>0</v>
      </c>
      <c r="G25" s="45">
        <f t="shared" si="4"/>
        <v>110.17</v>
      </c>
      <c r="H25" s="46">
        <f t="shared" si="4"/>
        <v>10889.767</v>
      </c>
      <c r="I25" s="48">
        <f t="shared" si="4"/>
        <v>0</v>
      </c>
      <c r="J25" s="49">
        <v>0</v>
      </c>
      <c r="K25" s="50">
        <v>0</v>
      </c>
      <c r="L25" s="48">
        <v>0</v>
      </c>
      <c r="M25" s="49">
        <v>0</v>
      </c>
      <c r="N25" s="50">
        <v>0</v>
      </c>
      <c r="O25" s="48">
        <v>0</v>
      </c>
      <c r="P25" s="49">
        <v>0</v>
      </c>
      <c r="Q25" s="50">
        <v>0</v>
      </c>
      <c r="R25" s="48">
        <v>0</v>
      </c>
    </row>
    <row r="26" spans="1:18" ht="19.899999999999999" customHeight="1" x14ac:dyDescent="0.25">
      <c r="A26" s="70" t="s">
        <v>13</v>
      </c>
      <c r="B26" s="97" t="s">
        <v>70</v>
      </c>
      <c r="C26" s="94" t="s">
        <v>72</v>
      </c>
      <c r="D26" s="73" t="s">
        <v>4</v>
      </c>
      <c r="E26" s="74"/>
      <c r="F26" s="75"/>
      <c r="G26" s="73">
        <v>2023</v>
      </c>
      <c r="H26" s="74"/>
      <c r="I26" s="75"/>
      <c r="J26" s="73">
        <v>2024</v>
      </c>
      <c r="K26" s="74"/>
      <c r="L26" s="75"/>
      <c r="M26" s="73">
        <v>2025</v>
      </c>
      <c r="N26" s="74"/>
      <c r="O26" s="75"/>
      <c r="P26" s="73">
        <v>2026</v>
      </c>
      <c r="Q26" s="74"/>
      <c r="R26" s="75"/>
    </row>
    <row r="27" spans="1:18" ht="15.6" customHeight="1" x14ac:dyDescent="0.25">
      <c r="A27" s="71"/>
      <c r="B27" s="98"/>
      <c r="C27" s="95"/>
      <c r="D27" s="64">
        <f>D29+E29+F29</f>
        <v>7969.634</v>
      </c>
      <c r="E27" s="65"/>
      <c r="F27" s="66"/>
      <c r="G27" s="64">
        <f>G29+H29+I29</f>
        <v>7969.634</v>
      </c>
      <c r="H27" s="65"/>
      <c r="I27" s="66"/>
      <c r="J27" s="64">
        <f>J29+K29+L29</f>
        <v>0</v>
      </c>
      <c r="K27" s="65"/>
      <c r="L27" s="66"/>
      <c r="M27" s="64">
        <f>M29+N29+O29</f>
        <v>0</v>
      </c>
      <c r="N27" s="65"/>
      <c r="O27" s="66"/>
      <c r="P27" s="64">
        <f>P29+Q29+R29</f>
        <v>0</v>
      </c>
      <c r="Q27" s="65"/>
      <c r="R27" s="66"/>
    </row>
    <row r="28" spans="1:18" ht="83.45" customHeight="1" x14ac:dyDescent="0.25">
      <c r="A28" s="71"/>
      <c r="B28" s="98"/>
      <c r="C28" s="95"/>
      <c r="D28" s="21" t="s">
        <v>77</v>
      </c>
      <c r="E28" s="21" t="s">
        <v>78</v>
      </c>
      <c r="F28" s="21" t="s">
        <v>7</v>
      </c>
      <c r="G28" s="21" t="s">
        <v>77</v>
      </c>
      <c r="H28" s="21" t="s">
        <v>78</v>
      </c>
      <c r="I28" s="21" t="s">
        <v>7</v>
      </c>
      <c r="J28" s="21" t="s">
        <v>74</v>
      </c>
      <c r="K28" s="21" t="s">
        <v>6</v>
      </c>
      <c r="L28" s="21" t="s">
        <v>7</v>
      </c>
      <c r="M28" s="21" t="s">
        <v>74</v>
      </c>
      <c r="N28" s="21" t="s">
        <v>6</v>
      </c>
      <c r="O28" s="21" t="s">
        <v>7</v>
      </c>
      <c r="P28" s="21" t="s">
        <v>74</v>
      </c>
      <c r="Q28" s="21" t="s">
        <v>6</v>
      </c>
      <c r="R28" s="21" t="s">
        <v>7</v>
      </c>
    </row>
    <row r="29" spans="1:18" ht="26.45" customHeight="1" x14ac:dyDescent="0.25">
      <c r="A29" s="72"/>
      <c r="B29" s="99"/>
      <c r="C29" s="96"/>
      <c r="D29" s="24">
        <f>G29+J29+M29</f>
        <v>79.867000000000004</v>
      </c>
      <c r="E29" s="24">
        <f t="shared" ref="E29:F37" si="5">H29+K29+N29</f>
        <v>7889.7669999999998</v>
      </c>
      <c r="F29" s="24">
        <v>0</v>
      </c>
      <c r="G29" s="25">
        <v>79.867000000000004</v>
      </c>
      <c r="H29" s="26">
        <v>7889.7669999999998</v>
      </c>
      <c r="I29" s="26">
        <v>0</v>
      </c>
      <c r="J29" s="26">
        <v>0</v>
      </c>
      <c r="K29" s="26">
        <v>0</v>
      </c>
      <c r="L29" s="26">
        <v>0</v>
      </c>
      <c r="M29" s="24">
        <f>M121</f>
        <v>0</v>
      </c>
      <c r="N29" s="24">
        <f>N121</f>
        <v>0</v>
      </c>
      <c r="O29" s="24">
        <f>O121</f>
        <v>0</v>
      </c>
      <c r="P29" s="24">
        <f>P117</f>
        <v>0</v>
      </c>
      <c r="Q29" s="24">
        <f>Q117</f>
        <v>0</v>
      </c>
      <c r="R29" s="24">
        <f>R117</f>
        <v>0</v>
      </c>
    </row>
    <row r="30" spans="1:18" ht="20.45" customHeight="1" x14ac:dyDescent="0.25">
      <c r="A30" s="97" t="s">
        <v>73</v>
      </c>
      <c r="B30" s="97" t="s">
        <v>71</v>
      </c>
      <c r="C30" s="94" t="s">
        <v>72</v>
      </c>
      <c r="D30" s="73" t="s">
        <v>4</v>
      </c>
      <c r="E30" s="74"/>
      <c r="F30" s="75"/>
      <c r="G30" s="73">
        <v>2023</v>
      </c>
      <c r="H30" s="74"/>
      <c r="I30" s="75"/>
      <c r="J30" s="73">
        <v>2024</v>
      </c>
      <c r="K30" s="74"/>
      <c r="L30" s="75"/>
      <c r="M30" s="73">
        <v>2025</v>
      </c>
      <c r="N30" s="74"/>
      <c r="O30" s="75"/>
      <c r="P30" s="73">
        <v>2026</v>
      </c>
      <c r="Q30" s="74"/>
      <c r="R30" s="75"/>
    </row>
    <row r="31" spans="1:18" ht="21" customHeight="1" x14ac:dyDescent="0.25">
      <c r="A31" s="98"/>
      <c r="B31" s="98"/>
      <c r="C31" s="95"/>
      <c r="D31" s="106">
        <f>D33+E33+F33</f>
        <v>3030.3029999999999</v>
      </c>
      <c r="E31" s="107"/>
      <c r="F31" s="108"/>
      <c r="G31" s="109">
        <f>G33+H33+I33</f>
        <v>3030.3029999999999</v>
      </c>
      <c r="H31" s="110"/>
      <c r="I31" s="111"/>
      <c r="J31" s="112">
        <f>J33+K33+L33</f>
        <v>0</v>
      </c>
      <c r="K31" s="113"/>
      <c r="L31" s="114"/>
      <c r="M31" s="106">
        <f>M33+N33+O33</f>
        <v>0</v>
      </c>
      <c r="N31" s="107"/>
      <c r="O31" s="108"/>
      <c r="P31" s="88">
        <f>P33+Q33+R33</f>
        <v>0</v>
      </c>
      <c r="Q31" s="89"/>
      <c r="R31" s="90"/>
    </row>
    <row r="32" spans="1:18" ht="69" customHeight="1" x14ac:dyDescent="0.25">
      <c r="A32" s="98"/>
      <c r="B32" s="98"/>
      <c r="C32" s="95"/>
      <c r="D32" s="21" t="s">
        <v>77</v>
      </c>
      <c r="E32" s="21" t="s">
        <v>78</v>
      </c>
      <c r="F32" s="21" t="s">
        <v>7</v>
      </c>
      <c r="G32" s="21" t="s">
        <v>77</v>
      </c>
      <c r="H32" s="21" t="s">
        <v>78</v>
      </c>
      <c r="I32" s="21" t="s">
        <v>7</v>
      </c>
      <c r="J32" s="21" t="s">
        <v>74</v>
      </c>
      <c r="K32" s="21" t="s">
        <v>6</v>
      </c>
      <c r="L32" s="21" t="s">
        <v>7</v>
      </c>
      <c r="M32" s="21" t="s">
        <v>74</v>
      </c>
      <c r="N32" s="21" t="s">
        <v>6</v>
      </c>
      <c r="O32" s="21" t="s">
        <v>7</v>
      </c>
      <c r="P32" s="21" t="s">
        <v>74</v>
      </c>
      <c r="Q32" s="21" t="s">
        <v>6</v>
      </c>
      <c r="R32" s="21" t="s">
        <v>7</v>
      </c>
    </row>
    <row r="33" spans="1:18" ht="22.9" customHeight="1" x14ac:dyDescent="0.25">
      <c r="A33" s="99"/>
      <c r="B33" s="99"/>
      <c r="C33" s="96"/>
      <c r="D33" s="24">
        <f>G33+J33+M33</f>
        <v>30.303000000000001</v>
      </c>
      <c r="E33" s="24">
        <f>H33+K33+N33</f>
        <v>3000</v>
      </c>
      <c r="F33" s="24">
        <f>I33+L33+O33</f>
        <v>0</v>
      </c>
      <c r="G33" s="25">
        <v>30.303000000000001</v>
      </c>
      <c r="H33" s="26">
        <v>3000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4">
        <f>P121</f>
        <v>0</v>
      </c>
      <c r="Q33" s="24">
        <f>Q121</f>
        <v>0</v>
      </c>
      <c r="R33" s="24">
        <f>R121</f>
        <v>0</v>
      </c>
    </row>
    <row r="34" spans="1:18" ht="0.6" hidden="1" customHeight="1" x14ac:dyDescent="0.25">
      <c r="A34" s="115" t="s">
        <v>63</v>
      </c>
      <c r="B34" s="91" t="s">
        <v>67</v>
      </c>
      <c r="C34" s="94" t="s">
        <v>68</v>
      </c>
      <c r="D34" s="73" t="s">
        <v>4</v>
      </c>
      <c r="E34" s="74"/>
      <c r="F34" s="75"/>
      <c r="G34" s="73">
        <v>2023</v>
      </c>
      <c r="H34" s="74"/>
      <c r="I34" s="75"/>
      <c r="J34" s="73">
        <v>2024</v>
      </c>
      <c r="K34" s="74"/>
      <c r="L34" s="75"/>
      <c r="M34" s="73">
        <v>2025</v>
      </c>
      <c r="N34" s="74"/>
      <c r="O34" s="75"/>
    </row>
    <row r="35" spans="1:18" ht="15.6" hidden="1" customHeight="1" x14ac:dyDescent="0.25">
      <c r="A35" s="116"/>
      <c r="B35" s="92"/>
      <c r="C35" s="95"/>
      <c r="D35" s="106">
        <v>0</v>
      </c>
      <c r="E35" s="107"/>
      <c r="F35" s="108"/>
      <c r="G35" s="109">
        <v>0</v>
      </c>
      <c r="H35" s="110"/>
      <c r="I35" s="111"/>
      <c r="J35" s="112">
        <v>0</v>
      </c>
      <c r="K35" s="113"/>
      <c r="L35" s="114"/>
      <c r="M35" s="112">
        <v>0</v>
      </c>
      <c r="N35" s="113"/>
      <c r="O35" s="114"/>
    </row>
    <row r="36" spans="1:18" ht="85.9" hidden="1" customHeight="1" x14ac:dyDescent="0.25">
      <c r="A36" s="116"/>
      <c r="B36" s="92"/>
      <c r="C36" s="95"/>
      <c r="D36" s="21" t="s">
        <v>77</v>
      </c>
      <c r="E36" s="21" t="s">
        <v>78</v>
      </c>
      <c r="F36" s="21" t="s">
        <v>7</v>
      </c>
      <c r="G36" s="21" t="s">
        <v>77</v>
      </c>
      <c r="H36" s="21" t="s">
        <v>78</v>
      </c>
      <c r="I36" s="21" t="s">
        <v>7</v>
      </c>
      <c r="J36" s="21" t="s">
        <v>74</v>
      </c>
      <c r="K36" s="21" t="s">
        <v>6</v>
      </c>
      <c r="L36" s="21" t="s">
        <v>7</v>
      </c>
      <c r="M36" s="21" t="s">
        <v>74</v>
      </c>
      <c r="N36" s="21" t="s">
        <v>6</v>
      </c>
      <c r="O36" s="21" t="s">
        <v>7</v>
      </c>
    </row>
    <row r="37" spans="1:18" ht="0.6" hidden="1" customHeight="1" x14ac:dyDescent="0.25">
      <c r="A37" s="117"/>
      <c r="B37" s="93"/>
      <c r="C37" s="96"/>
      <c r="D37" s="10">
        <f>G37+J37+M37</f>
        <v>0</v>
      </c>
      <c r="E37" s="10">
        <f t="shared" si="5"/>
        <v>0</v>
      </c>
      <c r="F37" s="10">
        <f t="shared" si="5"/>
        <v>0</v>
      </c>
      <c r="G37" s="11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</row>
    <row r="38" spans="1:18" ht="15.75" customHeight="1" x14ac:dyDescent="0.25">
      <c r="A38" s="79" t="s">
        <v>79</v>
      </c>
      <c r="B38" s="80"/>
      <c r="C38" s="81"/>
      <c r="D38" s="73" t="s">
        <v>4</v>
      </c>
      <c r="E38" s="74"/>
      <c r="F38" s="75"/>
      <c r="G38" s="73">
        <v>2023</v>
      </c>
      <c r="H38" s="74"/>
      <c r="I38" s="75"/>
      <c r="J38" s="73">
        <v>2024</v>
      </c>
      <c r="K38" s="74"/>
      <c r="L38" s="75"/>
      <c r="M38" s="73">
        <v>2025</v>
      </c>
      <c r="N38" s="74"/>
      <c r="O38" s="75"/>
      <c r="P38" s="73">
        <v>2026</v>
      </c>
      <c r="Q38" s="74"/>
      <c r="R38" s="75"/>
    </row>
    <row r="39" spans="1:18" ht="15.75" customHeight="1" x14ac:dyDescent="0.25">
      <c r="A39" s="82"/>
      <c r="B39" s="83"/>
      <c r="C39" s="84"/>
      <c r="D39" s="64">
        <f>D41+E41</f>
        <v>6600.2550000000001</v>
      </c>
      <c r="E39" s="65"/>
      <c r="F39" s="66"/>
      <c r="G39" s="64">
        <f>G41+H41+I41</f>
        <v>2862.58</v>
      </c>
      <c r="H39" s="65"/>
      <c r="I39" s="66"/>
      <c r="J39" s="64">
        <f>J41+K41+L41</f>
        <v>2243.9749999999999</v>
      </c>
      <c r="K39" s="65"/>
      <c r="L39" s="66"/>
      <c r="M39" s="64">
        <f>M41+N41+O41</f>
        <v>749.79</v>
      </c>
      <c r="N39" s="65"/>
      <c r="O39" s="66"/>
      <c r="P39" s="64">
        <f t="shared" ref="P39" si="6">P41+Q41+R41</f>
        <v>743.91</v>
      </c>
      <c r="Q39" s="65"/>
      <c r="R39" s="66"/>
    </row>
    <row r="40" spans="1:18" ht="78" customHeight="1" x14ac:dyDescent="0.25">
      <c r="A40" s="82"/>
      <c r="B40" s="83"/>
      <c r="C40" s="84"/>
      <c r="D40" s="21" t="s">
        <v>77</v>
      </c>
      <c r="E40" s="21" t="s">
        <v>78</v>
      </c>
      <c r="F40" s="21" t="s">
        <v>7</v>
      </c>
      <c r="G40" s="21" t="s">
        <v>77</v>
      </c>
      <c r="H40" s="21" t="s">
        <v>78</v>
      </c>
      <c r="I40" s="21" t="s">
        <v>7</v>
      </c>
      <c r="J40" s="21" t="s">
        <v>74</v>
      </c>
      <c r="K40" s="21" t="s">
        <v>6</v>
      </c>
      <c r="L40" s="21" t="s">
        <v>7</v>
      </c>
      <c r="M40" s="21" t="s">
        <v>74</v>
      </c>
      <c r="N40" s="21" t="s">
        <v>6</v>
      </c>
      <c r="O40" s="21" t="s">
        <v>7</v>
      </c>
      <c r="P40" s="21" t="s">
        <v>74</v>
      </c>
      <c r="Q40" s="21" t="s">
        <v>6</v>
      </c>
      <c r="R40" s="21" t="s">
        <v>7</v>
      </c>
    </row>
    <row r="41" spans="1:18" ht="15.75" customHeight="1" x14ac:dyDescent="0.25">
      <c r="A41" s="82"/>
      <c r="B41" s="83"/>
      <c r="C41" s="84"/>
      <c r="D41" s="24">
        <f>D45+D49</f>
        <v>3147.63</v>
      </c>
      <c r="E41" s="24">
        <f>E45+E49</f>
        <v>3452.625</v>
      </c>
      <c r="F41" s="24">
        <v>0</v>
      </c>
      <c r="G41" s="24">
        <f>G45+G49</f>
        <v>736.55500000000006</v>
      </c>
      <c r="H41" s="24">
        <f>H45+H49</f>
        <v>2126.0250000000001</v>
      </c>
      <c r="I41" s="24">
        <v>0</v>
      </c>
      <c r="J41" s="24">
        <f>J45+J49</f>
        <v>917.375</v>
      </c>
      <c r="K41" s="24">
        <f>K45+K49</f>
        <v>1326.6</v>
      </c>
      <c r="L41" s="24">
        <v>0</v>
      </c>
      <c r="M41" s="24">
        <f>M45+M49</f>
        <v>749.79</v>
      </c>
      <c r="N41" s="24">
        <f>N45+N49</f>
        <v>0</v>
      </c>
      <c r="O41" s="24">
        <v>0</v>
      </c>
      <c r="P41" s="24">
        <f>P43+P47</f>
        <v>743.91</v>
      </c>
      <c r="Q41" s="24">
        <f t="shared" ref="Q41" si="7">Q129</f>
        <v>0</v>
      </c>
      <c r="R41" s="24">
        <v>0</v>
      </c>
    </row>
    <row r="42" spans="1:18" ht="15.75" customHeight="1" x14ac:dyDescent="0.25">
      <c r="A42" s="67" t="s">
        <v>14</v>
      </c>
      <c r="B42" s="67" t="s">
        <v>90</v>
      </c>
      <c r="C42" s="103" t="s">
        <v>68</v>
      </c>
      <c r="D42" s="73" t="s">
        <v>4</v>
      </c>
      <c r="E42" s="74"/>
      <c r="F42" s="75"/>
      <c r="G42" s="73">
        <v>2023</v>
      </c>
      <c r="H42" s="74"/>
      <c r="I42" s="75"/>
      <c r="J42" s="73">
        <v>2024</v>
      </c>
      <c r="K42" s="74"/>
      <c r="L42" s="75"/>
      <c r="M42" s="73">
        <v>2025</v>
      </c>
      <c r="N42" s="74"/>
      <c r="O42" s="75"/>
      <c r="P42" s="73">
        <v>2026</v>
      </c>
      <c r="Q42" s="74"/>
      <c r="R42" s="75"/>
    </row>
    <row r="43" spans="1:18" ht="15.75" customHeight="1" x14ac:dyDescent="0.25">
      <c r="A43" s="68"/>
      <c r="B43" s="68"/>
      <c r="C43" s="104"/>
      <c r="D43" s="106">
        <f>D45+E45+F45</f>
        <v>3112.7550000000001</v>
      </c>
      <c r="E43" s="74"/>
      <c r="F43" s="75"/>
      <c r="G43" s="106">
        <f>G45+H45+I45</f>
        <v>715.08</v>
      </c>
      <c r="H43" s="74"/>
      <c r="I43" s="75"/>
      <c r="J43" s="106">
        <f>J45+K45+L45</f>
        <v>903.97500000000002</v>
      </c>
      <c r="K43" s="74"/>
      <c r="L43" s="75"/>
      <c r="M43" s="106">
        <f>M45+N45+O45</f>
        <v>749.79</v>
      </c>
      <c r="N43" s="74"/>
      <c r="O43" s="75"/>
      <c r="P43" s="64">
        <f t="shared" ref="P43" si="8">P45+Q45+R45</f>
        <v>743.91</v>
      </c>
      <c r="Q43" s="65"/>
      <c r="R43" s="66"/>
    </row>
    <row r="44" spans="1:18" ht="90.6" customHeight="1" x14ac:dyDescent="0.25">
      <c r="A44" s="68"/>
      <c r="B44" s="68"/>
      <c r="C44" s="104"/>
      <c r="D44" s="21" t="s">
        <v>77</v>
      </c>
      <c r="E44" s="21" t="s">
        <v>78</v>
      </c>
      <c r="F44" s="21" t="s">
        <v>7</v>
      </c>
      <c r="G44" s="21" t="s">
        <v>77</v>
      </c>
      <c r="H44" s="21" t="s">
        <v>78</v>
      </c>
      <c r="I44" s="21" t="s">
        <v>7</v>
      </c>
      <c r="J44" s="21" t="s">
        <v>74</v>
      </c>
      <c r="K44" s="21" t="s">
        <v>6</v>
      </c>
      <c r="L44" s="21" t="s">
        <v>7</v>
      </c>
      <c r="M44" s="21" t="s">
        <v>74</v>
      </c>
      <c r="N44" s="21" t="s">
        <v>6</v>
      </c>
      <c r="O44" s="21" t="s">
        <v>7</v>
      </c>
      <c r="P44" s="21" t="s">
        <v>74</v>
      </c>
      <c r="Q44" s="21" t="s">
        <v>6</v>
      </c>
      <c r="R44" s="21" t="s">
        <v>7</v>
      </c>
    </row>
    <row r="45" spans="1:18" ht="46.9" customHeight="1" x14ac:dyDescent="0.25">
      <c r="A45" s="69"/>
      <c r="B45" s="69"/>
      <c r="C45" s="105"/>
      <c r="D45" s="24">
        <f>G45+J45+M45+P45</f>
        <v>3112.7550000000001</v>
      </c>
      <c r="E45" s="24">
        <f t="shared" ref="E45:F45" si="9">H45+K45+N45</f>
        <v>0</v>
      </c>
      <c r="F45" s="24">
        <f t="shared" si="9"/>
        <v>0</v>
      </c>
      <c r="G45" s="34">
        <v>715.08</v>
      </c>
      <c r="H45" s="24">
        <v>0</v>
      </c>
      <c r="I45" s="24">
        <v>0</v>
      </c>
      <c r="J45" s="34">
        <f>886+130-112.025</f>
        <v>903.97500000000002</v>
      </c>
      <c r="K45" s="24">
        <v>0</v>
      </c>
      <c r="L45" s="24">
        <v>0</v>
      </c>
      <c r="M45" s="42">
        <f>867.42-117.63</f>
        <v>749.79</v>
      </c>
      <c r="N45" s="24">
        <v>0</v>
      </c>
      <c r="O45" s="24">
        <v>0</v>
      </c>
      <c r="P45" s="54">
        <f>867.42-123.51</f>
        <v>743.91</v>
      </c>
      <c r="Q45" s="24">
        <f t="shared" ref="Q45" si="10">Q133</f>
        <v>0</v>
      </c>
      <c r="R45" s="24">
        <v>0</v>
      </c>
    </row>
    <row r="46" spans="1:18" ht="22.15" customHeight="1" x14ac:dyDescent="0.25">
      <c r="A46" s="100" t="s">
        <v>65</v>
      </c>
      <c r="B46" s="67" t="s">
        <v>64</v>
      </c>
      <c r="C46" s="103" t="s">
        <v>68</v>
      </c>
      <c r="D46" s="73" t="s">
        <v>4</v>
      </c>
      <c r="E46" s="74"/>
      <c r="F46" s="75"/>
      <c r="G46" s="73">
        <v>2023</v>
      </c>
      <c r="H46" s="74"/>
      <c r="I46" s="75"/>
      <c r="J46" s="73">
        <v>2024</v>
      </c>
      <c r="K46" s="74"/>
      <c r="L46" s="75"/>
      <c r="M46" s="73">
        <v>2025</v>
      </c>
      <c r="N46" s="74"/>
      <c r="O46" s="75"/>
      <c r="P46" s="73">
        <v>2026</v>
      </c>
      <c r="Q46" s="74"/>
      <c r="R46" s="75"/>
    </row>
    <row r="47" spans="1:18" ht="21.6" customHeight="1" x14ac:dyDescent="0.25">
      <c r="A47" s="101"/>
      <c r="B47" s="68"/>
      <c r="C47" s="104"/>
      <c r="D47" s="64">
        <f>D49+E49+F49</f>
        <v>3487.5</v>
      </c>
      <c r="E47" s="65"/>
      <c r="F47" s="66"/>
      <c r="G47" s="118">
        <f>G49+H49+I49</f>
        <v>2147.5</v>
      </c>
      <c r="H47" s="119"/>
      <c r="I47" s="120"/>
      <c r="J47" s="121">
        <f>J49+K49+L49</f>
        <v>1340</v>
      </c>
      <c r="K47" s="122"/>
      <c r="L47" s="123"/>
      <c r="M47" s="124">
        <f>M49+N49+O49</f>
        <v>0</v>
      </c>
      <c r="N47" s="125"/>
      <c r="O47" s="126"/>
      <c r="P47" s="88">
        <f t="shared" ref="P47" si="11">P49+Q49+R49</f>
        <v>0</v>
      </c>
      <c r="Q47" s="89"/>
      <c r="R47" s="90"/>
    </row>
    <row r="48" spans="1:18" ht="72.599999999999994" customHeight="1" x14ac:dyDescent="0.25">
      <c r="A48" s="101"/>
      <c r="B48" s="68"/>
      <c r="C48" s="104"/>
      <c r="D48" s="21" t="s">
        <v>77</v>
      </c>
      <c r="E48" s="21" t="s">
        <v>78</v>
      </c>
      <c r="F48" s="21" t="s">
        <v>7</v>
      </c>
      <c r="G48" s="21" t="s">
        <v>77</v>
      </c>
      <c r="H48" s="21" t="s">
        <v>78</v>
      </c>
      <c r="I48" s="21" t="s">
        <v>7</v>
      </c>
      <c r="J48" s="21" t="s">
        <v>74</v>
      </c>
      <c r="K48" s="21" t="s">
        <v>6</v>
      </c>
      <c r="L48" s="21" t="s">
        <v>7</v>
      </c>
      <c r="M48" s="21" t="s">
        <v>74</v>
      </c>
      <c r="N48" s="21" t="s">
        <v>6</v>
      </c>
      <c r="O48" s="21" t="s">
        <v>7</v>
      </c>
      <c r="P48" s="21" t="s">
        <v>74</v>
      </c>
      <c r="Q48" s="21" t="s">
        <v>6</v>
      </c>
      <c r="R48" s="21" t="s">
        <v>7</v>
      </c>
    </row>
    <row r="49" spans="1:18" ht="27" customHeight="1" x14ac:dyDescent="0.25">
      <c r="A49" s="102"/>
      <c r="B49" s="69"/>
      <c r="C49" s="105"/>
      <c r="D49" s="29">
        <f t="shared" ref="D49" si="12">G49+J49+M49</f>
        <v>34.875</v>
      </c>
      <c r="E49" s="29">
        <f t="shared" ref="E49" si="13">H49+K49+N49</f>
        <v>3452.625</v>
      </c>
      <c r="F49" s="29">
        <f t="shared" ref="F49" si="14">I49+L49+O49</f>
        <v>0</v>
      </c>
      <c r="G49" s="29">
        <v>21.475000000000001</v>
      </c>
      <c r="H49" s="29">
        <v>2126.0250000000001</v>
      </c>
      <c r="I49" s="29">
        <v>0</v>
      </c>
      <c r="J49" s="42">
        <v>13.4</v>
      </c>
      <c r="K49" s="42">
        <v>1326.6</v>
      </c>
      <c r="L49" s="29">
        <v>0</v>
      </c>
      <c r="M49" s="29">
        <v>0</v>
      </c>
      <c r="N49" s="29">
        <v>0</v>
      </c>
      <c r="O49" s="29">
        <v>0</v>
      </c>
      <c r="P49" s="24">
        <f t="shared" ref="P49:R49" si="15">P137</f>
        <v>0</v>
      </c>
      <c r="Q49" s="24">
        <f t="shared" si="15"/>
        <v>0</v>
      </c>
      <c r="R49" s="24">
        <f t="shared" si="15"/>
        <v>0</v>
      </c>
    </row>
    <row r="50" spans="1:18" ht="15.75" customHeight="1" x14ac:dyDescent="0.25">
      <c r="A50" s="79" t="s">
        <v>82</v>
      </c>
      <c r="B50" s="80"/>
      <c r="C50" s="81"/>
      <c r="D50" s="73" t="s">
        <v>4</v>
      </c>
      <c r="E50" s="74"/>
      <c r="F50" s="75"/>
      <c r="G50" s="73">
        <v>2023</v>
      </c>
      <c r="H50" s="74"/>
      <c r="I50" s="75"/>
      <c r="J50" s="73">
        <v>2024</v>
      </c>
      <c r="K50" s="74"/>
      <c r="L50" s="75"/>
      <c r="M50" s="73">
        <v>2025</v>
      </c>
      <c r="N50" s="74"/>
      <c r="O50" s="75"/>
      <c r="P50" s="73">
        <v>2026</v>
      </c>
      <c r="Q50" s="74"/>
      <c r="R50" s="75"/>
    </row>
    <row r="51" spans="1:18" ht="15.75" customHeight="1" x14ac:dyDescent="0.25">
      <c r="A51" s="82"/>
      <c r="B51" s="83"/>
      <c r="C51" s="84"/>
      <c r="D51" s="106">
        <f>G51+J51+M51+P51</f>
        <v>492.16499999999996</v>
      </c>
      <c r="E51" s="107"/>
      <c r="F51" s="108"/>
      <c r="G51" s="106">
        <f>G55</f>
        <v>139</v>
      </c>
      <c r="H51" s="107"/>
      <c r="I51" s="108"/>
      <c r="J51" s="106">
        <f>J55+J59</f>
        <v>112.02500000000001</v>
      </c>
      <c r="K51" s="107"/>
      <c r="L51" s="108"/>
      <c r="M51" s="106">
        <f>M53+N53+O53</f>
        <v>117.63</v>
      </c>
      <c r="N51" s="107"/>
      <c r="O51" s="108"/>
      <c r="P51" s="64">
        <f t="shared" ref="P51" si="16">P53+Q53+R53</f>
        <v>123.51</v>
      </c>
      <c r="Q51" s="65"/>
      <c r="R51" s="66"/>
    </row>
    <row r="52" spans="1:18" ht="88.9" customHeight="1" x14ac:dyDescent="0.25">
      <c r="A52" s="82"/>
      <c r="B52" s="83"/>
      <c r="C52" s="84"/>
      <c r="D52" s="21" t="s">
        <v>77</v>
      </c>
      <c r="E52" s="21" t="s">
        <v>78</v>
      </c>
      <c r="F52" s="21" t="s">
        <v>7</v>
      </c>
      <c r="G52" s="21" t="s">
        <v>77</v>
      </c>
      <c r="H52" s="21" t="s">
        <v>78</v>
      </c>
      <c r="I52" s="21" t="s">
        <v>7</v>
      </c>
      <c r="J52" s="21" t="s">
        <v>74</v>
      </c>
      <c r="K52" s="21" t="s">
        <v>6</v>
      </c>
      <c r="L52" s="21" t="s">
        <v>7</v>
      </c>
      <c r="M52" s="21" t="s">
        <v>74</v>
      </c>
      <c r="N52" s="21" t="s">
        <v>6</v>
      </c>
      <c r="O52" s="21" t="s">
        <v>7</v>
      </c>
      <c r="P52" s="21" t="s">
        <v>74</v>
      </c>
      <c r="Q52" s="21" t="s">
        <v>6</v>
      </c>
      <c r="R52" s="21" t="s">
        <v>7</v>
      </c>
    </row>
    <row r="53" spans="1:18" ht="16.149999999999999" customHeight="1" x14ac:dyDescent="0.25">
      <c r="A53" s="85"/>
      <c r="B53" s="86"/>
      <c r="C53" s="87"/>
      <c r="D53" s="10">
        <f>D57+D61</f>
        <v>492.16500000000002</v>
      </c>
      <c r="E53" s="10">
        <f>E57</f>
        <v>0</v>
      </c>
      <c r="F53" s="10">
        <f>F57</f>
        <v>0</v>
      </c>
      <c r="G53" s="35">
        <f>G57</f>
        <v>139</v>
      </c>
      <c r="H53" s="10">
        <f>H57</f>
        <v>0</v>
      </c>
      <c r="I53" s="10">
        <f>I57</f>
        <v>0</v>
      </c>
      <c r="J53" s="10">
        <f>J61+J57</f>
        <v>112.02500000000001</v>
      </c>
      <c r="K53" s="10">
        <f>K57</f>
        <v>0</v>
      </c>
      <c r="L53" s="10">
        <f>L57</f>
        <v>0</v>
      </c>
      <c r="M53" s="10">
        <v>117.63</v>
      </c>
      <c r="N53" s="10">
        <f>N57</f>
        <v>0</v>
      </c>
      <c r="O53" s="10">
        <f>O57</f>
        <v>0</v>
      </c>
      <c r="P53" s="24">
        <v>123.51</v>
      </c>
      <c r="Q53" s="24">
        <f t="shared" ref="Q53:R53" si="17">Q141</f>
        <v>0</v>
      </c>
      <c r="R53" s="24">
        <f t="shared" si="17"/>
        <v>0</v>
      </c>
    </row>
    <row r="54" spans="1:18" ht="16.149999999999999" customHeight="1" x14ac:dyDescent="0.25">
      <c r="A54" s="67" t="s">
        <v>15</v>
      </c>
      <c r="B54" s="67" t="s">
        <v>91</v>
      </c>
      <c r="C54" s="103" t="s">
        <v>92</v>
      </c>
      <c r="D54" s="73" t="s">
        <v>4</v>
      </c>
      <c r="E54" s="74"/>
      <c r="F54" s="75"/>
      <c r="G54" s="73">
        <v>2023</v>
      </c>
      <c r="H54" s="74"/>
      <c r="I54" s="75"/>
      <c r="J54" s="73">
        <v>2024</v>
      </c>
      <c r="K54" s="74"/>
      <c r="L54" s="75"/>
      <c r="M54" s="73">
        <v>2025</v>
      </c>
      <c r="N54" s="74"/>
      <c r="O54" s="75"/>
      <c r="P54" s="73">
        <v>2026</v>
      </c>
      <c r="Q54" s="74"/>
      <c r="R54" s="75"/>
    </row>
    <row r="55" spans="1:18" ht="16.149999999999999" customHeight="1" x14ac:dyDescent="0.25">
      <c r="A55" s="68"/>
      <c r="B55" s="68"/>
      <c r="C55" s="104"/>
      <c r="D55" s="133">
        <f>D57+E57+F57</f>
        <v>139</v>
      </c>
      <c r="E55" s="134"/>
      <c r="F55" s="135"/>
      <c r="G55" s="133">
        <f>G57+H57+I57</f>
        <v>139</v>
      </c>
      <c r="H55" s="134"/>
      <c r="I55" s="135"/>
      <c r="J55" s="133">
        <v>0</v>
      </c>
      <c r="K55" s="134"/>
      <c r="L55" s="135"/>
      <c r="M55" s="133">
        <v>0</v>
      </c>
      <c r="N55" s="134"/>
      <c r="O55" s="135"/>
      <c r="P55" s="88">
        <f>P57+Q57+R57</f>
        <v>0</v>
      </c>
      <c r="Q55" s="89"/>
      <c r="R55" s="90"/>
    </row>
    <row r="56" spans="1:18" ht="69" customHeight="1" x14ac:dyDescent="0.25">
      <c r="A56" s="68"/>
      <c r="B56" s="68"/>
      <c r="C56" s="104"/>
      <c r="D56" s="21" t="s">
        <v>77</v>
      </c>
      <c r="E56" s="21" t="s">
        <v>78</v>
      </c>
      <c r="F56" s="21" t="s">
        <v>7</v>
      </c>
      <c r="G56" s="21" t="s">
        <v>77</v>
      </c>
      <c r="H56" s="21" t="s">
        <v>78</v>
      </c>
      <c r="I56" s="21" t="s">
        <v>7</v>
      </c>
      <c r="J56" s="21" t="s">
        <v>74</v>
      </c>
      <c r="K56" s="21" t="s">
        <v>6</v>
      </c>
      <c r="L56" s="21" t="s">
        <v>7</v>
      </c>
      <c r="M56" s="21" t="s">
        <v>74</v>
      </c>
      <c r="N56" s="21" t="s">
        <v>6</v>
      </c>
      <c r="O56" s="21" t="s">
        <v>7</v>
      </c>
      <c r="P56" s="21" t="s">
        <v>74</v>
      </c>
      <c r="Q56" s="21" t="s">
        <v>6</v>
      </c>
      <c r="R56" s="21" t="s">
        <v>7</v>
      </c>
    </row>
    <row r="57" spans="1:18" ht="16.149999999999999" customHeight="1" x14ac:dyDescent="0.25">
      <c r="A57" s="69"/>
      <c r="B57" s="69"/>
      <c r="C57" s="105"/>
      <c r="D57" s="10">
        <f>G57+J57+M57</f>
        <v>139</v>
      </c>
      <c r="E57" s="10">
        <f>H57+K57+N57</f>
        <v>0</v>
      </c>
      <c r="F57" s="10">
        <f>I57+L57+O57</f>
        <v>0</v>
      </c>
      <c r="G57" s="36">
        <v>139</v>
      </c>
      <c r="H57" s="10">
        <v>0</v>
      </c>
      <c r="I57" s="10">
        <v>0</v>
      </c>
      <c r="J57" s="12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24">
        <f>P145</f>
        <v>0</v>
      </c>
      <c r="Q57" s="24">
        <f>Q145</f>
        <v>0</v>
      </c>
      <c r="R57" s="24">
        <f>R145</f>
        <v>0</v>
      </c>
    </row>
    <row r="58" spans="1:18" ht="15.75" customHeight="1" x14ac:dyDescent="0.25">
      <c r="A58" s="127" t="s">
        <v>93</v>
      </c>
      <c r="B58" s="130" t="s">
        <v>94</v>
      </c>
      <c r="C58" s="103" t="s">
        <v>68</v>
      </c>
      <c r="D58" s="73" t="s">
        <v>4</v>
      </c>
      <c r="E58" s="74"/>
      <c r="F58" s="75"/>
      <c r="G58" s="73">
        <v>2023</v>
      </c>
      <c r="H58" s="74"/>
      <c r="I58" s="75"/>
      <c r="J58" s="73">
        <v>2024</v>
      </c>
      <c r="K58" s="74"/>
      <c r="L58" s="75"/>
      <c r="M58" s="73">
        <v>2025</v>
      </c>
      <c r="N58" s="74"/>
      <c r="O58" s="75"/>
      <c r="P58" s="73">
        <v>2026</v>
      </c>
      <c r="Q58" s="74"/>
      <c r="R58" s="75"/>
    </row>
    <row r="59" spans="1:18" ht="15.75" customHeight="1" x14ac:dyDescent="0.25">
      <c r="A59" s="128"/>
      <c r="B59" s="131"/>
      <c r="C59" s="104"/>
      <c r="D59" s="133">
        <f>D61+E61+F61</f>
        <v>353.16500000000002</v>
      </c>
      <c r="E59" s="134"/>
      <c r="F59" s="135"/>
      <c r="G59" s="133">
        <f>G61+H61+I61</f>
        <v>0</v>
      </c>
      <c r="H59" s="134"/>
      <c r="I59" s="135"/>
      <c r="J59" s="133">
        <f>J61+K61+L61</f>
        <v>112.02500000000001</v>
      </c>
      <c r="K59" s="134"/>
      <c r="L59" s="135"/>
      <c r="M59" s="133">
        <f>M61+N61+O61</f>
        <v>117.63</v>
      </c>
      <c r="N59" s="134"/>
      <c r="O59" s="135"/>
      <c r="P59" s="88">
        <f>P61+Q61+R61</f>
        <v>123.51</v>
      </c>
      <c r="Q59" s="89"/>
      <c r="R59" s="90"/>
    </row>
    <row r="60" spans="1:18" ht="81.599999999999994" customHeight="1" x14ac:dyDescent="0.25">
      <c r="A60" s="128"/>
      <c r="B60" s="131"/>
      <c r="C60" s="104"/>
      <c r="D60" s="21" t="s">
        <v>77</v>
      </c>
      <c r="E60" s="21" t="s">
        <v>78</v>
      </c>
      <c r="F60" s="21" t="s">
        <v>7</v>
      </c>
      <c r="G60" s="21" t="s">
        <v>77</v>
      </c>
      <c r="H60" s="21" t="s">
        <v>78</v>
      </c>
      <c r="I60" s="21" t="s">
        <v>7</v>
      </c>
      <c r="J60" s="21" t="s">
        <v>74</v>
      </c>
      <c r="K60" s="21" t="s">
        <v>6</v>
      </c>
      <c r="L60" s="21" t="s">
        <v>7</v>
      </c>
      <c r="M60" s="21" t="s">
        <v>74</v>
      </c>
      <c r="N60" s="21" t="s">
        <v>6</v>
      </c>
      <c r="O60" s="21" t="s">
        <v>7</v>
      </c>
      <c r="P60" s="21" t="s">
        <v>74</v>
      </c>
      <c r="Q60" s="21" t="s">
        <v>6</v>
      </c>
      <c r="R60" s="21" t="s">
        <v>7</v>
      </c>
    </row>
    <row r="61" spans="1:18" ht="24" customHeight="1" x14ac:dyDescent="0.25">
      <c r="A61" s="129"/>
      <c r="B61" s="132"/>
      <c r="C61" s="105"/>
      <c r="D61" s="10">
        <f>G61+J61+M61+P61</f>
        <v>353.16500000000002</v>
      </c>
      <c r="E61" s="10">
        <f>H61+K61+N61</f>
        <v>0</v>
      </c>
      <c r="F61" s="10">
        <f>I61+L61+O61</f>
        <v>0</v>
      </c>
      <c r="G61" s="12">
        <v>0</v>
      </c>
      <c r="H61" s="10">
        <v>0</v>
      </c>
      <c r="I61" s="10">
        <v>0</v>
      </c>
      <c r="J61" s="36">
        <v>112.02500000000001</v>
      </c>
      <c r="K61" s="10">
        <v>0</v>
      </c>
      <c r="L61" s="10">
        <v>0</v>
      </c>
      <c r="M61" s="10">
        <v>117.63</v>
      </c>
      <c r="N61" s="10">
        <v>0</v>
      </c>
      <c r="O61" s="10">
        <v>0</v>
      </c>
      <c r="P61" s="24">
        <v>123.51</v>
      </c>
      <c r="Q61" s="24">
        <f>Q149</f>
        <v>0</v>
      </c>
      <c r="R61" s="24">
        <f>R149</f>
        <v>0</v>
      </c>
    </row>
    <row r="62" spans="1:18" ht="15.75" customHeight="1" x14ac:dyDescent="0.25">
      <c r="A62" s="79" t="s">
        <v>84</v>
      </c>
      <c r="B62" s="80"/>
      <c r="C62" s="81"/>
      <c r="D62" s="73" t="s">
        <v>4</v>
      </c>
      <c r="E62" s="74"/>
      <c r="F62" s="75"/>
      <c r="G62" s="73">
        <v>2023</v>
      </c>
      <c r="H62" s="74"/>
      <c r="I62" s="75"/>
      <c r="J62" s="73">
        <v>2024</v>
      </c>
      <c r="K62" s="74"/>
      <c r="L62" s="75"/>
      <c r="M62" s="73">
        <v>2025</v>
      </c>
      <c r="N62" s="74"/>
      <c r="O62" s="75"/>
      <c r="P62" s="73">
        <v>2026</v>
      </c>
      <c r="Q62" s="74"/>
      <c r="R62" s="75"/>
    </row>
    <row r="63" spans="1:18" ht="15.75" customHeight="1" x14ac:dyDescent="0.25">
      <c r="A63" s="82"/>
      <c r="B63" s="83"/>
      <c r="C63" s="84"/>
      <c r="D63" s="106">
        <v>0</v>
      </c>
      <c r="E63" s="107"/>
      <c r="F63" s="108"/>
      <c r="G63" s="106">
        <v>0</v>
      </c>
      <c r="H63" s="107"/>
      <c r="I63" s="108"/>
      <c r="J63" s="106">
        <v>0</v>
      </c>
      <c r="K63" s="107"/>
      <c r="L63" s="108"/>
      <c r="M63" s="106">
        <v>0</v>
      </c>
      <c r="N63" s="107"/>
      <c r="O63" s="108"/>
      <c r="P63" s="88">
        <f t="shared" ref="P63" si="18">P65+Q65+R65</f>
        <v>0</v>
      </c>
      <c r="Q63" s="89"/>
      <c r="R63" s="90"/>
    </row>
    <row r="64" spans="1:18" ht="62.45" customHeight="1" x14ac:dyDescent="0.25">
      <c r="A64" s="82"/>
      <c r="B64" s="83"/>
      <c r="C64" s="84"/>
      <c r="D64" s="21" t="s">
        <v>77</v>
      </c>
      <c r="E64" s="21" t="s">
        <v>78</v>
      </c>
      <c r="F64" s="21" t="s">
        <v>7</v>
      </c>
      <c r="G64" s="21" t="s">
        <v>77</v>
      </c>
      <c r="H64" s="21" t="s">
        <v>78</v>
      </c>
      <c r="I64" s="21" t="s">
        <v>7</v>
      </c>
      <c r="J64" s="21" t="s">
        <v>74</v>
      </c>
      <c r="K64" s="21" t="s">
        <v>6</v>
      </c>
      <c r="L64" s="21" t="s">
        <v>7</v>
      </c>
      <c r="M64" s="21" t="s">
        <v>74</v>
      </c>
      <c r="N64" s="21" t="s">
        <v>6</v>
      </c>
      <c r="O64" s="21" t="s">
        <v>7</v>
      </c>
      <c r="P64" s="21" t="s">
        <v>74</v>
      </c>
      <c r="Q64" s="21" t="s">
        <v>6</v>
      </c>
      <c r="R64" s="21" t="s">
        <v>7</v>
      </c>
    </row>
    <row r="65" spans="1:18" ht="15.75" customHeight="1" x14ac:dyDescent="0.25">
      <c r="A65" s="85"/>
      <c r="B65" s="86"/>
      <c r="C65" s="87"/>
      <c r="D65" s="10">
        <f>G65+J65+M65</f>
        <v>0</v>
      </c>
      <c r="E65" s="10">
        <f>H65+K65+N65</f>
        <v>0</v>
      </c>
      <c r="F65" s="10">
        <f>I65+L65+O65</f>
        <v>0</v>
      </c>
      <c r="G65" s="11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24">
        <f t="shared" ref="P65:R65" si="19">P149</f>
        <v>0</v>
      </c>
      <c r="Q65" s="24">
        <f t="shared" si="19"/>
        <v>0</v>
      </c>
      <c r="R65" s="24">
        <f t="shared" si="19"/>
        <v>0</v>
      </c>
    </row>
    <row r="66" spans="1:18" ht="15.75" customHeight="1" x14ac:dyDescent="0.25">
      <c r="A66" s="67" t="s">
        <v>16</v>
      </c>
      <c r="B66" s="67" t="s">
        <v>17</v>
      </c>
      <c r="C66" s="103" t="s">
        <v>68</v>
      </c>
      <c r="D66" s="73" t="s">
        <v>4</v>
      </c>
      <c r="E66" s="74"/>
      <c r="F66" s="75"/>
      <c r="G66" s="73">
        <v>2023</v>
      </c>
      <c r="H66" s="74"/>
      <c r="I66" s="75"/>
      <c r="J66" s="73">
        <v>2024</v>
      </c>
      <c r="K66" s="74"/>
      <c r="L66" s="75"/>
      <c r="M66" s="73">
        <v>2025</v>
      </c>
      <c r="N66" s="74"/>
      <c r="O66" s="75"/>
      <c r="P66" s="73">
        <v>2026</v>
      </c>
      <c r="Q66" s="74"/>
      <c r="R66" s="75"/>
    </row>
    <row r="67" spans="1:18" ht="15.75" customHeight="1" x14ac:dyDescent="0.25">
      <c r="A67" s="68"/>
      <c r="B67" s="68"/>
      <c r="C67" s="104"/>
      <c r="D67" s="133">
        <v>0</v>
      </c>
      <c r="E67" s="134"/>
      <c r="F67" s="135"/>
      <c r="G67" s="133">
        <v>0</v>
      </c>
      <c r="H67" s="134"/>
      <c r="I67" s="135"/>
      <c r="J67" s="133">
        <v>0</v>
      </c>
      <c r="K67" s="134"/>
      <c r="L67" s="135"/>
      <c r="M67" s="133">
        <v>0</v>
      </c>
      <c r="N67" s="134"/>
      <c r="O67" s="135"/>
      <c r="P67" s="88">
        <f t="shared" ref="P67" si="20">P69+Q69+R69</f>
        <v>0</v>
      </c>
      <c r="Q67" s="89"/>
      <c r="R67" s="90"/>
    </row>
    <row r="68" spans="1:18" ht="66.599999999999994" customHeight="1" x14ac:dyDescent="0.25">
      <c r="A68" s="68"/>
      <c r="B68" s="68"/>
      <c r="C68" s="104"/>
      <c r="D68" s="21" t="s">
        <v>77</v>
      </c>
      <c r="E68" s="21" t="s">
        <v>78</v>
      </c>
      <c r="F68" s="21" t="s">
        <v>7</v>
      </c>
      <c r="G68" s="21" t="s">
        <v>77</v>
      </c>
      <c r="H68" s="21" t="s">
        <v>78</v>
      </c>
      <c r="I68" s="21" t="s">
        <v>7</v>
      </c>
      <c r="J68" s="21" t="s">
        <v>74</v>
      </c>
      <c r="K68" s="21" t="s">
        <v>6</v>
      </c>
      <c r="L68" s="21" t="s">
        <v>7</v>
      </c>
      <c r="M68" s="21" t="s">
        <v>74</v>
      </c>
      <c r="N68" s="21" t="s">
        <v>6</v>
      </c>
      <c r="O68" s="21" t="s">
        <v>7</v>
      </c>
      <c r="P68" s="21" t="s">
        <v>74</v>
      </c>
      <c r="Q68" s="21" t="s">
        <v>6</v>
      </c>
      <c r="R68" s="21" t="s">
        <v>7</v>
      </c>
    </row>
    <row r="69" spans="1:18" ht="24" customHeight="1" x14ac:dyDescent="0.25">
      <c r="A69" s="69"/>
      <c r="B69" s="69"/>
      <c r="C69" s="105"/>
      <c r="D69" s="10">
        <f>G69+J69+M69</f>
        <v>0</v>
      </c>
      <c r="E69" s="10">
        <f>H69+K69+N69</f>
        <v>0</v>
      </c>
      <c r="F69" s="10">
        <f>I69+L69+O69</f>
        <v>0</v>
      </c>
      <c r="G69" s="11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24">
        <f t="shared" ref="P69:R69" si="21">P153</f>
        <v>0</v>
      </c>
      <c r="Q69" s="24">
        <f t="shared" si="21"/>
        <v>0</v>
      </c>
      <c r="R69" s="24">
        <f t="shared" si="21"/>
        <v>0</v>
      </c>
    </row>
    <row r="70" spans="1:18" ht="15.75" customHeight="1" x14ac:dyDescent="0.25">
      <c r="A70" s="79" t="s">
        <v>83</v>
      </c>
      <c r="B70" s="80"/>
      <c r="C70" s="81"/>
      <c r="D70" s="73" t="s">
        <v>4</v>
      </c>
      <c r="E70" s="74"/>
      <c r="F70" s="75"/>
      <c r="G70" s="73">
        <v>2023</v>
      </c>
      <c r="H70" s="74"/>
      <c r="I70" s="75"/>
      <c r="J70" s="73">
        <v>2024</v>
      </c>
      <c r="K70" s="74"/>
      <c r="L70" s="75"/>
      <c r="M70" s="73">
        <v>2025</v>
      </c>
      <c r="N70" s="74"/>
      <c r="O70" s="75"/>
      <c r="P70" s="73">
        <v>2026</v>
      </c>
      <c r="Q70" s="74"/>
      <c r="R70" s="75"/>
    </row>
    <row r="71" spans="1:18" ht="15.75" customHeight="1" x14ac:dyDescent="0.25">
      <c r="A71" s="82"/>
      <c r="B71" s="83"/>
      <c r="C71" s="84"/>
      <c r="D71" s="106">
        <f>G71+J71+M71+P71</f>
        <v>343618.86499999999</v>
      </c>
      <c r="E71" s="74"/>
      <c r="F71" s="75"/>
      <c r="G71" s="106">
        <f>G73+H73+I73</f>
        <v>14467.099</v>
      </c>
      <c r="H71" s="74"/>
      <c r="I71" s="75"/>
      <c r="J71" s="106">
        <f>J73+K73+L73</f>
        <v>191777.88600000003</v>
      </c>
      <c r="K71" s="74"/>
      <c r="L71" s="75"/>
      <c r="M71" s="106">
        <f>M73+N73+O73</f>
        <v>107885.76000000001</v>
      </c>
      <c r="N71" s="74"/>
      <c r="O71" s="75"/>
      <c r="P71" s="106">
        <f>P73+Q73+R73</f>
        <v>29488.12</v>
      </c>
      <c r="Q71" s="74"/>
      <c r="R71" s="75"/>
    </row>
    <row r="72" spans="1:18" ht="70.150000000000006" customHeight="1" x14ac:dyDescent="0.25">
      <c r="A72" s="82"/>
      <c r="B72" s="83"/>
      <c r="C72" s="84"/>
      <c r="D72" s="21" t="s">
        <v>77</v>
      </c>
      <c r="E72" s="21" t="s">
        <v>78</v>
      </c>
      <c r="F72" s="21" t="s">
        <v>7</v>
      </c>
      <c r="G72" s="21" t="s">
        <v>77</v>
      </c>
      <c r="H72" s="21" t="s">
        <v>78</v>
      </c>
      <c r="I72" s="21" t="s">
        <v>7</v>
      </c>
      <c r="J72" s="21" t="s">
        <v>74</v>
      </c>
      <c r="K72" s="21" t="s">
        <v>6</v>
      </c>
      <c r="L72" s="21" t="s">
        <v>7</v>
      </c>
      <c r="M72" s="21" t="s">
        <v>74</v>
      </c>
      <c r="N72" s="21" t="s">
        <v>6</v>
      </c>
      <c r="O72" s="21" t="s">
        <v>7</v>
      </c>
      <c r="P72" s="21" t="s">
        <v>74</v>
      </c>
      <c r="Q72" s="21" t="s">
        <v>6</v>
      </c>
      <c r="R72" s="21" t="s">
        <v>7</v>
      </c>
    </row>
    <row r="73" spans="1:18" ht="25.9" customHeight="1" x14ac:dyDescent="0.25">
      <c r="A73" s="85"/>
      <c r="B73" s="86"/>
      <c r="C73" s="87"/>
      <c r="D73" s="31">
        <f>G73+J73+M73+P73</f>
        <v>38401.481</v>
      </c>
      <c r="E73" s="32">
        <f>H73+K73+N73+Q73</f>
        <v>300045.68400000001</v>
      </c>
      <c r="F73" s="33">
        <f>I73+L73+O73+R73</f>
        <v>5171.7</v>
      </c>
      <c r="G73" s="31">
        <f>G77+G129</f>
        <v>12762.635</v>
      </c>
      <c r="H73" s="32">
        <f>H77+H129</f>
        <v>459.64400000000001</v>
      </c>
      <c r="I73" s="33">
        <f>I129</f>
        <v>1244.82</v>
      </c>
      <c r="J73" s="31">
        <f>J77+J129</f>
        <v>9380.5259999999998</v>
      </c>
      <c r="K73" s="32">
        <f>K77+K129</f>
        <v>181088.40000000002</v>
      </c>
      <c r="L73" s="33">
        <f>L129</f>
        <v>1308.96</v>
      </c>
      <c r="M73" s="31">
        <f>M133</f>
        <v>8079.16</v>
      </c>
      <c r="N73" s="32">
        <f>N77+N129</f>
        <v>98497.64</v>
      </c>
      <c r="O73" s="33">
        <f>O77+O129</f>
        <v>1308.96</v>
      </c>
      <c r="P73" s="38">
        <f>P133</f>
        <v>8179.16</v>
      </c>
      <c r="Q73" s="39">
        <f>Q77+Q129</f>
        <v>20000</v>
      </c>
      <c r="R73" s="40">
        <f>R77+R129</f>
        <v>1308.96</v>
      </c>
    </row>
    <row r="74" spans="1:18" ht="15.75" customHeight="1" x14ac:dyDescent="0.25">
      <c r="A74" s="79" t="s">
        <v>89</v>
      </c>
      <c r="B74" s="80"/>
      <c r="C74" s="81"/>
      <c r="D74" s="73" t="s">
        <v>4</v>
      </c>
      <c r="E74" s="74"/>
      <c r="F74" s="75"/>
      <c r="G74" s="73">
        <v>2023</v>
      </c>
      <c r="H74" s="74"/>
      <c r="I74" s="75"/>
      <c r="J74" s="73">
        <v>2024</v>
      </c>
      <c r="K74" s="74"/>
      <c r="L74" s="75"/>
      <c r="M74" s="73">
        <v>2025</v>
      </c>
      <c r="N74" s="74"/>
      <c r="O74" s="75"/>
      <c r="P74" s="73">
        <v>2026</v>
      </c>
      <c r="Q74" s="74"/>
      <c r="R74" s="75"/>
    </row>
    <row r="75" spans="1:18" ht="15.75" customHeight="1" x14ac:dyDescent="0.25">
      <c r="A75" s="82"/>
      <c r="B75" s="83"/>
      <c r="C75" s="84"/>
      <c r="D75" s="64">
        <f>G75+J75+M75+P75</f>
        <v>305932.11</v>
      </c>
      <c r="E75" s="65"/>
      <c r="F75" s="66"/>
      <c r="G75" s="64">
        <f>G77+H77+I77</f>
        <v>5100</v>
      </c>
      <c r="H75" s="65"/>
      <c r="I75" s="66"/>
      <c r="J75" s="64">
        <f>J77+K77+L77</f>
        <v>181378.84000000003</v>
      </c>
      <c r="K75" s="65"/>
      <c r="L75" s="66"/>
      <c r="M75" s="64">
        <f>M77+N77+O77</f>
        <v>99291.98</v>
      </c>
      <c r="N75" s="65"/>
      <c r="O75" s="66"/>
      <c r="P75" s="64">
        <f>P77+Q77+R77</f>
        <v>20161.29</v>
      </c>
      <c r="Q75" s="65"/>
      <c r="R75" s="66"/>
    </row>
    <row r="76" spans="1:18" ht="75" customHeight="1" x14ac:dyDescent="0.25">
      <c r="A76" s="82"/>
      <c r="B76" s="83"/>
      <c r="C76" s="84"/>
      <c r="D76" s="21" t="s">
        <v>77</v>
      </c>
      <c r="E76" s="21" t="s">
        <v>78</v>
      </c>
      <c r="F76" s="21" t="s">
        <v>7</v>
      </c>
      <c r="G76" s="21" t="s">
        <v>77</v>
      </c>
      <c r="H76" s="21" t="s">
        <v>78</v>
      </c>
      <c r="I76" s="21" t="s">
        <v>7</v>
      </c>
      <c r="J76" s="21" t="s">
        <v>74</v>
      </c>
      <c r="K76" s="21" t="s">
        <v>6</v>
      </c>
      <c r="L76" s="21" t="s">
        <v>7</v>
      </c>
      <c r="M76" s="21" t="s">
        <v>74</v>
      </c>
      <c r="N76" s="21" t="s">
        <v>6</v>
      </c>
      <c r="O76" s="21" t="s">
        <v>7</v>
      </c>
      <c r="P76" s="21" t="s">
        <v>74</v>
      </c>
      <c r="Q76" s="21" t="s">
        <v>6</v>
      </c>
      <c r="R76" s="21" t="s">
        <v>7</v>
      </c>
    </row>
    <row r="77" spans="1:18" ht="21.6" customHeight="1" x14ac:dyDescent="0.25">
      <c r="A77" s="85"/>
      <c r="B77" s="86"/>
      <c r="C77" s="87"/>
      <c r="D77" s="52">
        <f>G77+J77+M77</f>
        <v>6801.2300000000005</v>
      </c>
      <c r="E77" s="52">
        <f>H77+K77+N77</f>
        <v>278969.59000000003</v>
      </c>
      <c r="F77" s="52">
        <f>I77+L77+O77</f>
        <v>0</v>
      </c>
      <c r="G77" s="52">
        <f>G81+G85+G89+G93+G97+G101+G105+G109+G113+G117+G121+G125</f>
        <v>5100</v>
      </c>
      <c r="H77" s="52">
        <f>H81+H85+H89+H93+H97+H101+H105+H109+H113+H117+H121+H125</f>
        <v>0</v>
      </c>
      <c r="I77" s="52">
        <f>I81+I85+I89+I93+I97+I101+I105+I109+I113+I117+I121+I125</f>
        <v>0</v>
      </c>
      <c r="J77" s="52">
        <f>J81+J97+J125</f>
        <v>906.89</v>
      </c>
      <c r="K77" s="52">
        <f t="shared" ref="K77:R77" si="22">K81+K85+K89+K93+K97+K101+K105+K109+K113+K117+K121+K125</f>
        <v>180471.95</v>
      </c>
      <c r="L77" s="52">
        <f t="shared" si="22"/>
        <v>0</v>
      </c>
      <c r="M77" s="52">
        <f t="shared" si="22"/>
        <v>794.34</v>
      </c>
      <c r="N77" s="52">
        <f t="shared" si="22"/>
        <v>98497.64</v>
      </c>
      <c r="O77" s="52">
        <f t="shared" si="22"/>
        <v>0</v>
      </c>
      <c r="P77" s="52">
        <f t="shared" si="22"/>
        <v>161.29</v>
      </c>
      <c r="Q77" s="52">
        <f t="shared" si="22"/>
        <v>20000</v>
      </c>
      <c r="R77" s="52">
        <f t="shared" si="22"/>
        <v>0</v>
      </c>
    </row>
    <row r="78" spans="1:18" ht="15.75" customHeight="1" x14ac:dyDescent="0.25">
      <c r="A78" s="136" t="s">
        <v>66</v>
      </c>
      <c r="B78" s="103" t="s">
        <v>38</v>
      </c>
      <c r="C78" s="103" t="s">
        <v>72</v>
      </c>
      <c r="D78" s="88" t="s">
        <v>4</v>
      </c>
      <c r="E78" s="89"/>
      <c r="F78" s="90"/>
      <c r="G78" s="88">
        <v>2023</v>
      </c>
      <c r="H78" s="89"/>
      <c r="I78" s="90"/>
      <c r="J78" s="88">
        <v>2024</v>
      </c>
      <c r="K78" s="89"/>
      <c r="L78" s="90"/>
      <c r="M78" s="88">
        <v>2025</v>
      </c>
      <c r="N78" s="89"/>
      <c r="O78" s="90"/>
      <c r="P78" s="73">
        <v>2026</v>
      </c>
      <c r="Q78" s="74"/>
      <c r="R78" s="75"/>
    </row>
    <row r="79" spans="1:18" ht="15.75" customHeight="1" x14ac:dyDescent="0.25">
      <c r="A79" s="137"/>
      <c r="B79" s="104"/>
      <c r="C79" s="104"/>
      <c r="D79" s="64">
        <f>G79+J79+M79+P79</f>
        <v>305932.11</v>
      </c>
      <c r="E79" s="65"/>
      <c r="F79" s="66"/>
      <c r="G79" s="64">
        <f>G81+H81+I81</f>
        <v>5100</v>
      </c>
      <c r="H79" s="65"/>
      <c r="I79" s="66"/>
      <c r="J79" s="64">
        <f>J81+K81+L81</f>
        <v>181378.84000000003</v>
      </c>
      <c r="K79" s="65"/>
      <c r="L79" s="66"/>
      <c r="M79" s="64">
        <f>M81+N81+O81</f>
        <v>99291.98</v>
      </c>
      <c r="N79" s="65"/>
      <c r="O79" s="66"/>
      <c r="P79" s="64">
        <f>P81+Q81+R81</f>
        <v>20161.29</v>
      </c>
      <c r="Q79" s="65"/>
      <c r="R79" s="66"/>
    </row>
    <row r="80" spans="1:18" ht="78" customHeight="1" x14ac:dyDescent="0.25">
      <c r="A80" s="137"/>
      <c r="B80" s="104"/>
      <c r="C80" s="104"/>
      <c r="D80" s="30" t="s">
        <v>77</v>
      </c>
      <c r="E80" s="30" t="s">
        <v>78</v>
      </c>
      <c r="F80" s="30" t="s">
        <v>7</v>
      </c>
      <c r="G80" s="30" t="s">
        <v>77</v>
      </c>
      <c r="H80" s="30" t="s">
        <v>78</v>
      </c>
      <c r="I80" s="30" t="s">
        <v>7</v>
      </c>
      <c r="J80" s="30" t="s">
        <v>74</v>
      </c>
      <c r="K80" s="30" t="s">
        <v>6</v>
      </c>
      <c r="L80" s="30" t="s">
        <v>7</v>
      </c>
      <c r="M80" s="30" t="s">
        <v>74</v>
      </c>
      <c r="N80" s="30" t="s">
        <v>6</v>
      </c>
      <c r="O80" s="30" t="s">
        <v>7</v>
      </c>
      <c r="P80" s="30" t="s">
        <v>74</v>
      </c>
      <c r="Q80" s="30" t="s">
        <v>6</v>
      </c>
      <c r="R80" s="30" t="s">
        <v>7</v>
      </c>
    </row>
    <row r="81" spans="1:18" ht="22.9" customHeight="1" x14ac:dyDescent="0.25">
      <c r="A81" s="138"/>
      <c r="B81" s="105"/>
      <c r="C81" s="105"/>
      <c r="D81" s="24">
        <f>G81+J81+M81+P81</f>
        <v>6962.52</v>
      </c>
      <c r="E81" s="24">
        <f>H81+K81+N81+Q81</f>
        <v>298969.59000000003</v>
      </c>
      <c r="F81" s="24">
        <v>0</v>
      </c>
      <c r="G81" s="51">
        <v>5100</v>
      </c>
      <c r="H81" s="29">
        <v>0</v>
      </c>
      <c r="I81" s="29">
        <v>0</v>
      </c>
      <c r="J81" s="42">
        <v>906.89</v>
      </c>
      <c r="K81" s="29">
        <v>180471.95</v>
      </c>
      <c r="L81" s="29">
        <v>0</v>
      </c>
      <c r="M81" s="24">
        <v>794.34</v>
      </c>
      <c r="N81" s="24">
        <v>98497.64</v>
      </c>
      <c r="O81" s="24">
        <v>0</v>
      </c>
      <c r="P81" s="24">
        <v>161.29</v>
      </c>
      <c r="Q81" s="24">
        <v>20000</v>
      </c>
      <c r="R81" s="24">
        <v>0</v>
      </c>
    </row>
    <row r="82" spans="1:18" ht="1.1499999999999999" hidden="1" customHeight="1" x14ac:dyDescent="0.25">
      <c r="A82" s="139" t="s">
        <v>18</v>
      </c>
      <c r="B82" s="103" t="s">
        <v>20</v>
      </c>
      <c r="C82" s="103" t="s">
        <v>68</v>
      </c>
      <c r="D82" s="73" t="s">
        <v>4</v>
      </c>
      <c r="E82" s="74"/>
      <c r="F82" s="75"/>
      <c r="G82" s="73">
        <v>2023</v>
      </c>
      <c r="H82" s="74"/>
      <c r="I82" s="75"/>
      <c r="J82" s="73">
        <v>2024</v>
      </c>
      <c r="K82" s="74"/>
      <c r="L82" s="75"/>
      <c r="M82" s="73">
        <v>2025</v>
      </c>
      <c r="N82" s="74"/>
      <c r="O82" s="75"/>
      <c r="P82" s="73">
        <v>2025</v>
      </c>
      <c r="Q82" s="74"/>
      <c r="R82" s="75"/>
    </row>
    <row r="83" spans="1:18" ht="15.6" hidden="1" customHeight="1" x14ac:dyDescent="0.25">
      <c r="A83" s="140"/>
      <c r="B83" s="104"/>
      <c r="C83" s="104"/>
      <c r="D83" s="133">
        <v>0</v>
      </c>
      <c r="E83" s="134"/>
      <c r="F83" s="135"/>
      <c r="G83" s="133">
        <v>0</v>
      </c>
      <c r="H83" s="134"/>
      <c r="I83" s="135"/>
      <c r="J83" s="133">
        <v>0</v>
      </c>
      <c r="K83" s="134"/>
      <c r="L83" s="135"/>
      <c r="M83" s="133">
        <v>0</v>
      </c>
      <c r="N83" s="134"/>
      <c r="O83" s="135"/>
      <c r="P83" s="133">
        <v>0</v>
      </c>
      <c r="Q83" s="134"/>
      <c r="R83" s="135"/>
    </row>
    <row r="84" spans="1:18" ht="78" hidden="1" customHeight="1" x14ac:dyDescent="0.25">
      <c r="A84" s="140"/>
      <c r="B84" s="104"/>
      <c r="C84" s="104"/>
      <c r="D84" s="21" t="s">
        <v>77</v>
      </c>
      <c r="E84" s="21" t="s">
        <v>78</v>
      </c>
      <c r="F84" s="21" t="s">
        <v>7</v>
      </c>
      <c r="G84" s="21" t="s">
        <v>77</v>
      </c>
      <c r="H84" s="21" t="s">
        <v>78</v>
      </c>
      <c r="I84" s="21" t="s">
        <v>7</v>
      </c>
      <c r="J84" s="21" t="s">
        <v>74</v>
      </c>
      <c r="K84" s="21" t="s">
        <v>6</v>
      </c>
      <c r="L84" s="21" t="s">
        <v>7</v>
      </c>
      <c r="M84" s="21" t="s">
        <v>74</v>
      </c>
      <c r="N84" s="21" t="s">
        <v>6</v>
      </c>
      <c r="O84" s="21" t="s">
        <v>7</v>
      </c>
      <c r="P84" s="21" t="s">
        <v>74</v>
      </c>
      <c r="Q84" s="21" t="s">
        <v>6</v>
      </c>
      <c r="R84" s="21" t="s">
        <v>7</v>
      </c>
    </row>
    <row r="85" spans="1:18" ht="15.6" hidden="1" customHeight="1" x14ac:dyDescent="0.25">
      <c r="A85" s="141"/>
      <c r="B85" s="105"/>
      <c r="C85" s="105"/>
      <c r="D85" s="10">
        <f t="shared" ref="D85:D125" si="23">G85+J85+M85</f>
        <v>0</v>
      </c>
      <c r="E85" s="10">
        <f t="shared" ref="E85:E125" si="24">H85+K85+N85</f>
        <v>0</v>
      </c>
      <c r="F85" s="10">
        <f>I85+L85+O85</f>
        <v>0</v>
      </c>
      <c r="G85" s="15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0">
        <v>0</v>
      </c>
      <c r="P85" s="16">
        <v>0</v>
      </c>
      <c r="Q85" s="16">
        <v>0</v>
      </c>
      <c r="R85" s="10">
        <v>0</v>
      </c>
    </row>
    <row r="86" spans="1:18" ht="1.9" hidden="1" customHeight="1" x14ac:dyDescent="0.25">
      <c r="A86" s="67" t="s">
        <v>18</v>
      </c>
      <c r="B86" s="103" t="s">
        <v>22</v>
      </c>
      <c r="C86" s="103" t="s">
        <v>68</v>
      </c>
      <c r="D86" s="73" t="s">
        <v>4</v>
      </c>
      <c r="E86" s="74"/>
      <c r="F86" s="75"/>
      <c r="G86" s="73">
        <v>2023</v>
      </c>
      <c r="H86" s="74"/>
      <c r="I86" s="75"/>
      <c r="J86" s="73">
        <v>2024</v>
      </c>
      <c r="K86" s="74"/>
      <c r="L86" s="75"/>
      <c r="M86" s="73">
        <v>2025</v>
      </c>
      <c r="N86" s="74"/>
      <c r="O86" s="75"/>
      <c r="P86" s="73">
        <v>2025</v>
      </c>
      <c r="Q86" s="74"/>
      <c r="R86" s="75"/>
    </row>
    <row r="87" spans="1:18" ht="15.6" hidden="1" customHeight="1" x14ac:dyDescent="0.25">
      <c r="A87" s="68"/>
      <c r="B87" s="104"/>
      <c r="C87" s="104"/>
      <c r="D87" s="106">
        <v>0</v>
      </c>
      <c r="E87" s="107"/>
      <c r="F87" s="108"/>
      <c r="G87" s="106">
        <v>0</v>
      </c>
      <c r="H87" s="107"/>
      <c r="I87" s="108"/>
      <c r="J87" s="106">
        <v>0</v>
      </c>
      <c r="K87" s="107"/>
      <c r="L87" s="108"/>
      <c r="M87" s="106">
        <v>0</v>
      </c>
      <c r="N87" s="107"/>
      <c r="O87" s="108"/>
      <c r="P87" s="106">
        <v>0</v>
      </c>
      <c r="Q87" s="107"/>
      <c r="R87" s="108"/>
    </row>
    <row r="88" spans="1:18" ht="81" hidden="1" customHeight="1" x14ac:dyDescent="0.25">
      <c r="A88" s="68"/>
      <c r="B88" s="104"/>
      <c r="C88" s="104"/>
      <c r="D88" s="21" t="s">
        <v>77</v>
      </c>
      <c r="E88" s="21" t="s">
        <v>78</v>
      </c>
      <c r="F88" s="21" t="s">
        <v>7</v>
      </c>
      <c r="G88" s="21" t="s">
        <v>77</v>
      </c>
      <c r="H88" s="21" t="s">
        <v>78</v>
      </c>
      <c r="I88" s="21" t="s">
        <v>7</v>
      </c>
      <c r="J88" s="21" t="s">
        <v>74</v>
      </c>
      <c r="K88" s="21" t="s">
        <v>6</v>
      </c>
      <c r="L88" s="21" t="s">
        <v>7</v>
      </c>
      <c r="M88" s="21" t="s">
        <v>74</v>
      </c>
      <c r="N88" s="21" t="s">
        <v>6</v>
      </c>
      <c r="O88" s="21" t="s">
        <v>7</v>
      </c>
      <c r="P88" s="21" t="s">
        <v>74</v>
      </c>
      <c r="Q88" s="21" t="s">
        <v>6</v>
      </c>
      <c r="R88" s="21" t="s">
        <v>7</v>
      </c>
    </row>
    <row r="89" spans="1:18" ht="13.9" hidden="1" customHeight="1" x14ac:dyDescent="0.25">
      <c r="A89" s="69"/>
      <c r="B89" s="105"/>
      <c r="C89" s="105"/>
      <c r="D89" s="10">
        <f t="shared" si="23"/>
        <v>0</v>
      </c>
      <c r="E89" s="10">
        <f t="shared" si="24"/>
        <v>0</v>
      </c>
      <c r="F89" s="10">
        <f>I89+L89+O89</f>
        <v>0</v>
      </c>
      <c r="G89" s="15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</row>
    <row r="90" spans="1:18" ht="15.6" hidden="1" customHeight="1" x14ac:dyDescent="0.25">
      <c r="A90" s="67" t="s">
        <v>21</v>
      </c>
      <c r="B90" s="103" t="s">
        <v>23</v>
      </c>
      <c r="C90" s="103" t="s">
        <v>68</v>
      </c>
      <c r="D90" s="73" t="s">
        <v>4</v>
      </c>
      <c r="E90" s="74"/>
      <c r="F90" s="75"/>
      <c r="G90" s="73">
        <v>2023</v>
      </c>
      <c r="H90" s="74"/>
      <c r="I90" s="75"/>
      <c r="J90" s="73">
        <v>2024</v>
      </c>
      <c r="K90" s="74"/>
      <c r="L90" s="75"/>
      <c r="M90" s="73">
        <v>2025</v>
      </c>
      <c r="N90" s="74"/>
      <c r="O90" s="75"/>
      <c r="P90" s="73">
        <v>2025</v>
      </c>
      <c r="Q90" s="74"/>
      <c r="R90" s="75"/>
    </row>
    <row r="91" spans="1:18" ht="15.6" hidden="1" customHeight="1" x14ac:dyDescent="0.25">
      <c r="A91" s="68"/>
      <c r="B91" s="104"/>
      <c r="C91" s="104"/>
      <c r="D91" s="106">
        <v>0</v>
      </c>
      <c r="E91" s="107"/>
      <c r="F91" s="108"/>
      <c r="G91" s="106">
        <v>0</v>
      </c>
      <c r="H91" s="107"/>
      <c r="I91" s="108"/>
      <c r="J91" s="106">
        <v>0</v>
      </c>
      <c r="K91" s="107"/>
      <c r="L91" s="108"/>
      <c r="M91" s="106">
        <v>0</v>
      </c>
      <c r="N91" s="107"/>
      <c r="O91" s="108"/>
      <c r="P91" s="106">
        <v>0</v>
      </c>
      <c r="Q91" s="107"/>
      <c r="R91" s="108"/>
    </row>
    <row r="92" spans="1:18" ht="81" hidden="1" customHeight="1" x14ac:dyDescent="0.25">
      <c r="A92" s="68"/>
      <c r="B92" s="104"/>
      <c r="C92" s="104"/>
      <c r="D92" s="21" t="s">
        <v>77</v>
      </c>
      <c r="E92" s="21" t="s">
        <v>78</v>
      </c>
      <c r="F92" s="21" t="s">
        <v>7</v>
      </c>
      <c r="G92" s="21" t="s">
        <v>77</v>
      </c>
      <c r="H92" s="21" t="s">
        <v>78</v>
      </c>
      <c r="I92" s="21" t="s">
        <v>7</v>
      </c>
      <c r="J92" s="21" t="s">
        <v>74</v>
      </c>
      <c r="K92" s="21" t="s">
        <v>6</v>
      </c>
      <c r="L92" s="21" t="s">
        <v>7</v>
      </c>
      <c r="M92" s="21" t="s">
        <v>74</v>
      </c>
      <c r="N92" s="21" t="s">
        <v>6</v>
      </c>
      <c r="O92" s="21" t="s">
        <v>7</v>
      </c>
      <c r="P92" s="21" t="s">
        <v>74</v>
      </c>
      <c r="Q92" s="21" t="s">
        <v>6</v>
      </c>
      <c r="R92" s="21" t="s">
        <v>7</v>
      </c>
    </row>
    <row r="93" spans="1:18" ht="15.6" hidden="1" customHeight="1" x14ac:dyDescent="0.25">
      <c r="A93" s="69"/>
      <c r="B93" s="105"/>
      <c r="C93" s="105"/>
      <c r="D93" s="10">
        <f t="shared" si="23"/>
        <v>0</v>
      </c>
      <c r="E93" s="10">
        <f t="shared" si="24"/>
        <v>0</v>
      </c>
      <c r="F93" s="10">
        <v>0</v>
      </c>
      <c r="G93" s="15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 ht="15.6" customHeight="1" x14ac:dyDescent="0.25">
      <c r="A94" s="139" t="s">
        <v>18</v>
      </c>
      <c r="B94" s="142" t="s">
        <v>39</v>
      </c>
      <c r="C94" s="103" t="s">
        <v>72</v>
      </c>
      <c r="D94" s="73" t="s">
        <v>4</v>
      </c>
      <c r="E94" s="74"/>
      <c r="F94" s="75"/>
      <c r="G94" s="73">
        <v>2023</v>
      </c>
      <c r="H94" s="74"/>
      <c r="I94" s="75"/>
      <c r="J94" s="73">
        <v>2024</v>
      </c>
      <c r="K94" s="74"/>
      <c r="L94" s="75"/>
      <c r="M94" s="73">
        <v>2025</v>
      </c>
      <c r="N94" s="74"/>
      <c r="O94" s="75"/>
      <c r="P94" s="73">
        <v>2026</v>
      </c>
      <c r="Q94" s="74"/>
      <c r="R94" s="75"/>
    </row>
    <row r="95" spans="1:18" ht="15.6" customHeight="1" x14ac:dyDescent="0.25">
      <c r="A95" s="140"/>
      <c r="B95" s="143"/>
      <c r="C95" s="104"/>
      <c r="D95" s="106">
        <f>G95+J95+M95</f>
        <v>0</v>
      </c>
      <c r="E95" s="107"/>
      <c r="F95" s="108"/>
      <c r="G95" s="106">
        <f>G97+H97+I97</f>
        <v>0</v>
      </c>
      <c r="H95" s="107"/>
      <c r="I95" s="108"/>
      <c r="J95" s="106">
        <f>J97+K97+L97</f>
        <v>0</v>
      </c>
      <c r="K95" s="107"/>
      <c r="L95" s="108"/>
      <c r="M95" s="106">
        <v>0</v>
      </c>
      <c r="N95" s="107"/>
      <c r="O95" s="108"/>
      <c r="P95" s="106">
        <v>0</v>
      </c>
      <c r="Q95" s="107"/>
      <c r="R95" s="108"/>
    </row>
    <row r="96" spans="1:18" ht="76.900000000000006" customHeight="1" x14ac:dyDescent="0.25">
      <c r="A96" s="140"/>
      <c r="B96" s="143"/>
      <c r="C96" s="104"/>
      <c r="D96" s="21" t="s">
        <v>77</v>
      </c>
      <c r="E96" s="21" t="s">
        <v>78</v>
      </c>
      <c r="F96" s="21" t="s">
        <v>7</v>
      </c>
      <c r="G96" s="21" t="s">
        <v>77</v>
      </c>
      <c r="H96" s="21" t="s">
        <v>78</v>
      </c>
      <c r="I96" s="21" t="s">
        <v>7</v>
      </c>
      <c r="J96" s="21" t="s">
        <v>74</v>
      </c>
      <c r="K96" s="21" t="s">
        <v>6</v>
      </c>
      <c r="L96" s="21" t="s">
        <v>7</v>
      </c>
      <c r="M96" s="21" t="s">
        <v>74</v>
      </c>
      <c r="N96" s="21" t="s">
        <v>6</v>
      </c>
      <c r="O96" s="21" t="s">
        <v>7</v>
      </c>
      <c r="P96" s="21" t="s">
        <v>74</v>
      </c>
      <c r="Q96" s="21" t="s">
        <v>6</v>
      </c>
      <c r="R96" s="21" t="s">
        <v>7</v>
      </c>
    </row>
    <row r="97" spans="1:18" ht="18" customHeight="1" x14ac:dyDescent="0.25">
      <c r="A97" s="141"/>
      <c r="B97" s="144"/>
      <c r="C97" s="105"/>
      <c r="D97" s="11">
        <f t="shared" si="23"/>
        <v>0</v>
      </c>
      <c r="E97" s="11">
        <f t="shared" si="24"/>
        <v>0</v>
      </c>
      <c r="F97" s="11">
        <v>0</v>
      </c>
      <c r="G97" s="15">
        <v>0</v>
      </c>
      <c r="H97" s="15">
        <v>0</v>
      </c>
      <c r="I97" s="15">
        <v>0</v>
      </c>
      <c r="J97" s="37">
        <v>0</v>
      </c>
      <c r="K97" s="15">
        <v>0</v>
      </c>
      <c r="L97" s="15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</row>
    <row r="98" spans="1:18" ht="15.6" hidden="1" customHeight="1" x14ac:dyDescent="0.25">
      <c r="A98" s="67" t="s">
        <v>24</v>
      </c>
      <c r="B98" s="103" t="s">
        <v>26</v>
      </c>
      <c r="C98" s="103" t="s">
        <v>68</v>
      </c>
      <c r="D98" s="73" t="s">
        <v>4</v>
      </c>
      <c r="E98" s="74"/>
      <c r="F98" s="75"/>
      <c r="G98" s="73">
        <v>2023</v>
      </c>
      <c r="H98" s="74"/>
      <c r="I98" s="75"/>
      <c r="J98" s="73">
        <v>2024</v>
      </c>
      <c r="K98" s="74"/>
      <c r="L98" s="75"/>
      <c r="M98" s="73">
        <v>2025</v>
      </c>
      <c r="N98" s="74"/>
      <c r="O98" s="75"/>
      <c r="P98" s="73">
        <v>2025</v>
      </c>
      <c r="Q98" s="74"/>
      <c r="R98" s="75"/>
    </row>
    <row r="99" spans="1:18" ht="15.6" hidden="1" customHeight="1" x14ac:dyDescent="0.25">
      <c r="A99" s="68"/>
      <c r="B99" s="104"/>
      <c r="C99" s="104"/>
      <c r="D99" s="106">
        <v>0</v>
      </c>
      <c r="E99" s="107"/>
      <c r="F99" s="108"/>
      <c r="G99" s="106">
        <v>0</v>
      </c>
      <c r="H99" s="107"/>
      <c r="I99" s="108"/>
      <c r="J99" s="106">
        <v>0</v>
      </c>
      <c r="K99" s="107"/>
      <c r="L99" s="108"/>
      <c r="M99" s="106">
        <v>0</v>
      </c>
      <c r="N99" s="107"/>
      <c r="O99" s="108"/>
      <c r="P99" s="106">
        <v>0</v>
      </c>
      <c r="Q99" s="107"/>
      <c r="R99" s="108"/>
    </row>
    <row r="100" spans="1:18" ht="76.900000000000006" hidden="1" customHeight="1" x14ac:dyDescent="0.25">
      <c r="A100" s="68"/>
      <c r="B100" s="104"/>
      <c r="C100" s="104"/>
      <c r="D100" s="21" t="s">
        <v>77</v>
      </c>
      <c r="E100" s="21" t="s">
        <v>78</v>
      </c>
      <c r="F100" s="21" t="s">
        <v>7</v>
      </c>
      <c r="G100" s="21" t="s">
        <v>77</v>
      </c>
      <c r="H100" s="21" t="s">
        <v>78</v>
      </c>
      <c r="I100" s="21" t="s">
        <v>7</v>
      </c>
      <c r="J100" s="21" t="s">
        <v>74</v>
      </c>
      <c r="K100" s="21" t="s">
        <v>6</v>
      </c>
      <c r="L100" s="21" t="s">
        <v>7</v>
      </c>
      <c r="M100" s="21" t="s">
        <v>74</v>
      </c>
      <c r="N100" s="21" t="s">
        <v>6</v>
      </c>
      <c r="O100" s="21" t="s">
        <v>7</v>
      </c>
      <c r="P100" s="21" t="s">
        <v>74</v>
      </c>
      <c r="Q100" s="21" t="s">
        <v>6</v>
      </c>
      <c r="R100" s="21" t="s">
        <v>7</v>
      </c>
    </row>
    <row r="101" spans="1:18" ht="15.6" hidden="1" customHeight="1" x14ac:dyDescent="0.25">
      <c r="A101" s="69"/>
      <c r="B101" s="105"/>
      <c r="C101" s="105"/>
      <c r="D101" s="10">
        <f t="shared" si="23"/>
        <v>0</v>
      </c>
      <c r="E101" s="10">
        <f t="shared" si="24"/>
        <v>0</v>
      </c>
      <c r="F101" s="10">
        <v>0</v>
      </c>
      <c r="G101" s="15">
        <v>0</v>
      </c>
      <c r="H101" s="16">
        <v>0</v>
      </c>
      <c r="I101" s="16">
        <v>0</v>
      </c>
      <c r="J101" s="15">
        <v>0</v>
      </c>
      <c r="K101" s="16">
        <v>0</v>
      </c>
      <c r="L101" s="16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 ht="1.1499999999999999" hidden="1" customHeight="1" x14ac:dyDescent="0.25">
      <c r="A102" s="67" t="s">
        <v>25</v>
      </c>
      <c r="B102" s="103" t="s">
        <v>40</v>
      </c>
      <c r="C102" s="103" t="s">
        <v>68</v>
      </c>
      <c r="D102" s="73" t="s">
        <v>4</v>
      </c>
      <c r="E102" s="74"/>
      <c r="F102" s="75"/>
      <c r="G102" s="73">
        <v>2023</v>
      </c>
      <c r="H102" s="74"/>
      <c r="I102" s="75"/>
      <c r="J102" s="73">
        <v>2024</v>
      </c>
      <c r="K102" s="74"/>
      <c r="L102" s="75"/>
      <c r="M102" s="73">
        <v>2025</v>
      </c>
      <c r="N102" s="74"/>
      <c r="O102" s="75"/>
      <c r="P102" s="73">
        <v>2025</v>
      </c>
      <c r="Q102" s="74"/>
      <c r="R102" s="75"/>
    </row>
    <row r="103" spans="1:18" ht="15.6" hidden="1" customHeight="1" x14ac:dyDescent="0.25">
      <c r="A103" s="68"/>
      <c r="B103" s="104"/>
      <c r="C103" s="104"/>
      <c r="D103" s="106">
        <v>0</v>
      </c>
      <c r="E103" s="107"/>
      <c r="F103" s="108"/>
      <c r="G103" s="106">
        <v>0</v>
      </c>
      <c r="H103" s="107"/>
      <c r="I103" s="108"/>
      <c r="J103" s="106">
        <v>0</v>
      </c>
      <c r="K103" s="107"/>
      <c r="L103" s="108"/>
      <c r="M103" s="106">
        <v>0</v>
      </c>
      <c r="N103" s="107"/>
      <c r="O103" s="108"/>
      <c r="P103" s="106">
        <v>0</v>
      </c>
      <c r="Q103" s="107"/>
      <c r="R103" s="108"/>
    </row>
    <row r="104" spans="1:18" ht="76.900000000000006" hidden="1" customHeight="1" x14ac:dyDescent="0.25">
      <c r="A104" s="68"/>
      <c r="B104" s="104"/>
      <c r="C104" s="104"/>
      <c r="D104" s="21" t="s">
        <v>77</v>
      </c>
      <c r="E104" s="21" t="s">
        <v>78</v>
      </c>
      <c r="F104" s="21" t="s">
        <v>7</v>
      </c>
      <c r="G104" s="21" t="s">
        <v>77</v>
      </c>
      <c r="H104" s="21" t="s">
        <v>78</v>
      </c>
      <c r="I104" s="21" t="s">
        <v>7</v>
      </c>
      <c r="J104" s="21" t="s">
        <v>74</v>
      </c>
      <c r="K104" s="21" t="s">
        <v>6</v>
      </c>
      <c r="L104" s="21" t="s">
        <v>7</v>
      </c>
      <c r="M104" s="21" t="s">
        <v>74</v>
      </c>
      <c r="N104" s="21" t="s">
        <v>6</v>
      </c>
      <c r="O104" s="21" t="s">
        <v>7</v>
      </c>
      <c r="P104" s="21" t="s">
        <v>74</v>
      </c>
      <c r="Q104" s="21" t="s">
        <v>6</v>
      </c>
      <c r="R104" s="21" t="s">
        <v>7</v>
      </c>
    </row>
    <row r="105" spans="1:18" ht="15.6" hidden="1" customHeight="1" x14ac:dyDescent="0.25">
      <c r="A105" s="69"/>
      <c r="B105" s="105"/>
      <c r="C105" s="105"/>
      <c r="D105" s="10">
        <f t="shared" si="23"/>
        <v>0</v>
      </c>
      <c r="E105" s="10">
        <f t="shared" si="24"/>
        <v>0</v>
      </c>
      <c r="F105" s="10">
        <f>I105+L105+O105</f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 ht="15.6" hidden="1" customHeight="1" x14ac:dyDescent="0.25">
      <c r="A106" s="67" t="s">
        <v>27</v>
      </c>
      <c r="B106" s="103" t="s">
        <v>41</v>
      </c>
      <c r="C106" s="103" t="s">
        <v>68</v>
      </c>
      <c r="D106" s="73" t="s">
        <v>4</v>
      </c>
      <c r="E106" s="74"/>
      <c r="F106" s="75"/>
      <c r="G106" s="73">
        <v>2023</v>
      </c>
      <c r="H106" s="74"/>
      <c r="I106" s="75"/>
      <c r="J106" s="73">
        <v>2024</v>
      </c>
      <c r="K106" s="74"/>
      <c r="L106" s="75"/>
      <c r="M106" s="73">
        <v>2025</v>
      </c>
      <c r="N106" s="74"/>
      <c r="O106" s="75"/>
      <c r="P106" s="73">
        <v>2025</v>
      </c>
      <c r="Q106" s="74"/>
      <c r="R106" s="75"/>
    </row>
    <row r="107" spans="1:18" ht="0.6" hidden="1" customHeight="1" x14ac:dyDescent="0.25">
      <c r="A107" s="68"/>
      <c r="B107" s="104"/>
      <c r="C107" s="104"/>
      <c r="D107" s="106">
        <v>0</v>
      </c>
      <c r="E107" s="107"/>
      <c r="F107" s="108"/>
      <c r="G107" s="106">
        <v>0</v>
      </c>
      <c r="H107" s="107"/>
      <c r="I107" s="108"/>
      <c r="J107" s="106">
        <v>0</v>
      </c>
      <c r="K107" s="107"/>
      <c r="L107" s="108"/>
      <c r="M107" s="106">
        <v>0</v>
      </c>
      <c r="N107" s="107"/>
      <c r="O107" s="108"/>
      <c r="P107" s="106">
        <v>0</v>
      </c>
      <c r="Q107" s="107"/>
      <c r="R107" s="108"/>
    </row>
    <row r="108" spans="1:18" ht="80.45" hidden="1" customHeight="1" x14ac:dyDescent="0.25">
      <c r="A108" s="68"/>
      <c r="B108" s="104"/>
      <c r="C108" s="104"/>
      <c r="D108" s="21" t="s">
        <v>77</v>
      </c>
      <c r="E108" s="21" t="s">
        <v>78</v>
      </c>
      <c r="F108" s="21" t="s">
        <v>7</v>
      </c>
      <c r="G108" s="21" t="s">
        <v>77</v>
      </c>
      <c r="H108" s="21" t="s">
        <v>78</v>
      </c>
      <c r="I108" s="21" t="s">
        <v>7</v>
      </c>
      <c r="J108" s="21" t="s">
        <v>74</v>
      </c>
      <c r="K108" s="21" t="s">
        <v>6</v>
      </c>
      <c r="L108" s="21" t="s">
        <v>7</v>
      </c>
      <c r="M108" s="21" t="s">
        <v>74</v>
      </c>
      <c r="N108" s="21" t="s">
        <v>6</v>
      </c>
      <c r="O108" s="21" t="s">
        <v>7</v>
      </c>
      <c r="P108" s="21" t="s">
        <v>74</v>
      </c>
      <c r="Q108" s="21" t="s">
        <v>6</v>
      </c>
      <c r="R108" s="21" t="s">
        <v>7</v>
      </c>
    </row>
    <row r="109" spans="1:18" ht="15.6" hidden="1" customHeight="1" x14ac:dyDescent="0.25">
      <c r="A109" s="69"/>
      <c r="B109" s="105"/>
      <c r="C109" s="105"/>
      <c r="D109" s="10">
        <f t="shared" si="23"/>
        <v>0</v>
      </c>
      <c r="E109" s="10">
        <f t="shared" si="24"/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 ht="15.6" hidden="1" customHeight="1" x14ac:dyDescent="0.25">
      <c r="A110" s="67" t="s">
        <v>28</v>
      </c>
      <c r="B110" s="103" t="s">
        <v>30</v>
      </c>
      <c r="C110" s="103" t="s">
        <v>68</v>
      </c>
      <c r="D110" s="73" t="s">
        <v>4</v>
      </c>
      <c r="E110" s="74"/>
      <c r="F110" s="75"/>
      <c r="G110" s="73">
        <v>2023</v>
      </c>
      <c r="H110" s="74"/>
      <c r="I110" s="75"/>
      <c r="J110" s="73">
        <v>2024</v>
      </c>
      <c r="K110" s="74"/>
      <c r="L110" s="75"/>
      <c r="M110" s="73">
        <v>2025</v>
      </c>
      <c r="N110" s="74"/>
      <c r="O110" s="75"/>
      <c r="P110" s="73">
        <v>2025</v>
      </c>
      <c r="Q110" s="74"/>
      <c r="R110" s="75"/>
    </row>
    <row r="111" spans="1:18" ht="15.6" hidden="1" customHeight="1" x14ac:dyDescent="0.25">
      <c r="A111" s="68"/>
      <c r="B111" s="104"/>
      <c r="C111" s="104"/>
      <c r="D111" s="106">
        <v>0</v>
      </c>
      <c r="E111" s="107"/>
      <c r="F111" s="108"/>
      <c r="G111" s="106">
        <v>0</v>
      </c>
      <c r="H111" s="107"/>
      <c r="I111" s="108"/>
      <c r="J111" s="106">
        <v>0</v>
      </c>
      <c r="K111" s="107"/>
      <c r="L111" s="108"/>
      <c r="M111" s="106">
        <v>0</v>
      </c>
      <c r="N111" s="107"/>
      <c r="O111" s="108"/>
      <c r="P111" s="106">
        <v>0</v>
      </c>
      <c r="Q111" s="107"/>
      <c r="R111" s="108"/>
    </row>
    <row r="112" spans="1:18" ht="78.599999999999994" hidden="1" customHeight="1" x14ac:dyDescent="0.25">
      <c r="A112" s="68"/>
      <c r="B112" s="104"/>
      <c r="C112" s="104"/>
      <c r="D112" s="21" t="s">
        <v>77</v>
      </c>
      <c r="E112" s="21" t="s">
        <v>78</v>
      </c>
      <c r="F112" s="21" t="s">
        <v>7</v>
      </c>
      <c r="G112" s="21" t="s">
        <v>77</v>
      </c>
      <c r="H112" s="21" t="s">
        <v>78</v>
      </c>
      <c r="I112" s="21" t="s">
        <v>7</v>
      </c>
      <c r="J112" s="21" t="s">
        <v>74</v>
      </c>
      <c r="K112" s="21" t="s">
        <v>6</v>
      </c>
      <c r="L112" s="21" t="s">
        <v>7</v>
      </c>
      <c r="M112" s="21" t="s">
        <v>74</v>
      </c>
      <c r="N112" s="21" t="s">
        <v>6</v>
      </c>
      <c r="O112" s="21" t="s">
        <v>7</v>
      </c>
      <c r="P112" s="21" t="s">
        <v>74</v>
      </c>
      <c r="Q112" s="21" t="s">
        <v>6</v>
      </c>
      <c r="R112" s="21" t="s">
        <v>7</v>
      </c>
    </row>
    <row r="113" spans="1:18" ht="15.6" hidden="1" customHeight="1" x14ac:dyDescent="0.25">
      <c r="A113" s="69"/>
      <c r="B113" s="105"/>
      <c r="C113" s="105"/>
      <c r="D113" s="10">
        <f t="shared" si="23"/>
        <v>0</v>
      </c>
      <c r="E113" s="10">
        <f t="shared" si="24"/>
        <v>0</v>
      </c>
      <c r="F113" s="10">
        <v>0</v>
      </c>
      <c r="G113" s="10">
        <v>0</v>
      </c>
      <c r="H113" s="10">
        <v>0</v>
      </c>
      <c r="I113" s="10">
        <v>0</v>
      </c>
      <c r="J113" s="16">
        <v>0</v>
      </c>
      <c r="K113" s="16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 ht="15.6" hidden="1" customHeight="1" x14ac:dyDescent="0.25">
      <c r="A114" s="67" t="s">
        <v>29</v>
      </c>
      <c r="B114" s="103" t="s">
        <v>42</v>
      </c>
      <c r="C114" s="103" t="s">
        <v>68</v>
      </c>
      <c r="D114" s="73" t="s">
        <v>4</v>
      </c>
      <c r="E114" s="74"/>
      <c r="F114" s="75"/>
      <c r="G114" s="73">
        <v>2023</v>
      </c>
      <c r="H114" s="74"/>
      <c r="I114" s="75"/>
      <c r="J114" s="73">
        <v>2024</v>
      </c>
      <c r="K114" s="74"/>
      <c r="L114" s="75"/>
      <c r="M114" s="73">
        <v>2025</v>
      </c>
      <c r="N114" s="74"/>
      <c r="O114" s="75"/>
      <c r="P114" s="73">
        <v>2025</v>
      </c>
      <c r="Q114" s="74"/>
      <c r="R114" s="75"/>
    </row>
    <row r="115" spans="1:18" ht="15.6" hidden="1" customHeight="1" x14ac:dyDescent="0.25">
      <c r="A115" s="68"/>
      <c r="B115" s="104"/>
      <c r="C115" s="104"/>
      <c r="D115" s="106">
        <v>0</v>
      </c>
      <c r="E115" s="107"/>
      <c r="F115" s="108"/>
      <c r="G115" s="106">
        <v>0</v>
      </c>
      <c r="H115" s="107"/>
      <c r="I115" s="108"/>
      <c r="J115" s="106">
        <v>0</v>
      </c>
      <c r="K115" s="107"/>
      <c r="L115" s="108"/>
      <c r="M115" s="106">
        <v>0</v>
      </c>
      <c r="N115" s="107"/>
      <c r="O115" s="108"/>
      <c r="P115" s="106">
        <v>0</v>
      </c>
      <c r="Q115" s="107"/>
      <c r="R115" s="108"/>
    </row>
    <row r="116" spans="1:18" ht="79.900000000000006" hidden="1" customHeight="1" x14ac:dyDescent="0.25">
      <c r="A116" s="68"/>
      <c r="B116" s="104"/>
      <c r="C116" s="104"/>
      <c r="D116" s="21" t="s">
        <v>77</v>
      </c>
      <c r="E116" s="21" t="s">
        <v>78</v>
      </c>
      <c r="F116" s="21" t="s">
        <v>7</v>
      </c>
      <c r="G116" s="21" t="s">
        <v>77</v>
      </c>
      <c r="H116" s="21" t="s">
        <v>78</v>
      </c>
      <c r="I116" s="21" t="s">
        <v>7</v>
      </c>
      <c r="J116" s="21" t="s">
        <v>74</v>
      </c>
      <c r="K116" s="21" t="s">
        <v>6</v>
      </c>
      <c r="L116" s="21" t="s">
        <v>7</v>
      </c>
      <c r="M116" s="21" t="s">
        <v>74</v>
      </c>
      <c r="N116" s="21" t="s">
        <v>6</v>
      </c>
      <c r="O116" s="21" t="s">
        <v>7</v>
      </c>
      <c r="P116" s="21" t="s">
        <v>74</v>
      </c>
      <c r="Q116" s="21" t="s">
        <v>6</v>
      </c>
      <c r="R116" s="21" t="s">
        <v>7</v>
      </c>
    </row>
    <row r="117" spans="1:18" ht="15.6" hidden="1" customHeight="1" x14ac:dyDescent="0.25">
      <c r="A117" s="69"/>
      <c r="B117" s="105"/>
      <c r="C117" s="105"/>
      <c r="D117" s="10">
        <f t="shared" si="23"/>
        <v>0</v>
      </c>
      <c r="E117" s="10">
        <f t="shared" si="24"/>
        <v>0</v>
      </c>
      <c r="F117" s="10">
        <f>I117+L117+O117</f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 ht="15.6" hidden="1" customHeight="1" x14ac:dyDescent="0.25">
      <c r="A118" s="67" t="s">
        <v>31</v>
      </c>
      <c r="B118" s="103" t="s">
        <v>43</v>
      </c>
      <c r="C118" s="103" t="s">
        <v>68</v>
      </c>
      <c r="D118" s="73" t="s">
        <v>4</v>
      </c>
      <c r="E118" s="74"/>
      <c r="F118" s="75"/>
      <c r="G118" s="73">
        <v>2023</v>
      </c>
      <c r="H118" s="74"/>
      <c r="I118" s="75"/>
      <c r="J118" s="73">
        <v>2024</v>
      </c>
      <c r="K118" s="74"/>
      <c r="L118" s="75"/>
      <c r="M118" s="73">
        <v>2025</v>
      </c>
      <c r="N118" s="74"/>
      <c r="O118" s="75"/>
      <c r="P118" s="73">
        <v>2025</v>
      </c>
      <c r="Q118" s="74"/>
      <c r="R118" s="75"/>
    </row>
    <row r="119" spans="1:18" ht="15.6" hidden="1" customHeight="1" x14ac:dyDescent="0.25">
      <c r="A119" s="68"/>
      <c r="B119" s="104"/>
      <c r="C119" s="104"/>
      <c r="D119" s="106">
        <v>0</v>
      </c>
      <c r="E119" s="107"/>
      <c r="F119" s="108"/>
      <c r="G119" s="106">
        <v>0</v>
      </c>
      <c r="H119" s="107"/>
      <c r="I119" s="108"/>
      <c r="J119" s="106">
        <v>0</v>
      </c>
      <c r="K119" s="107"/>
      <c r="L119" s="108"/>
      <c r="M119" s="106">
        <v>0</v>
      </c>
      <c r="N119" s="107"/>
      <c r="O119" s="108"/>
      <c r="P119" s="106">
        <v>0</v>
      </c>
      <c r="Q119" s="107"/>
      <c r="R119" s="108"/>
    </row>
    <row r="120" spans="1:18" ht="78.599999999999994" hidden="1" customHeight="1" x14ac:dyDescent="0.25">
      <c r="A120" s="68"/>
      <c r="B120" s="104"/>
      <c r="C120" s="104"/>
      <c r="D120" s="21" t="s">
        <v>77</v>
      </c>
      <c r="E120" s="21" t="s">
        <v>78</v>
      </c>
      <c r="F120" s="21" t="s">
        <v>7</v>
      </c>
      <c r="G120" s="21" t="s">
        <v>77</v>
      </c>
      <c r="H120" s="21" t="s">
        <v>78</v>
      </c>
      <c r="I120" s="21" t="s">
        <v>7</v>
      </c>
      <c r="J120" s="21" t="s">
        <v>74</v>
      </c>
      <c r="K120" s="21" t="s">
        <v>6</v>
      </c>
      <c r="L120" s="21" t="s">
        <v>7</v>
      </c>
      <c r="M120" s="21" t="s">
        <v>74</v>
      </c>
      <c r="N120" s="21" t="s">
        <v>6</v>
      </c>
      <c r="O120" s="21" t="s">
        <v>7</v>
      </c>
      <c r="P120" s="21" t="s">
        <v>74</v>
      </c>
      <c r="Q120" s="21" t="s">
        <v>6</v>
      </c>
      <c r="R120" s="21" t="s">
        <v>7</v>
      </c>
    </row>
    <row r="121" spans="1:18" ht="15.6" hidden="1" customHeight="1" x14ac:dyDescent="0.25">
      <c r="A121" s="69"/>
      <c r="B121" s="105"/>
      <c r="C121" s="105"/>
      <c r="D121" s="10">
        <f t="shared" si="23"/>
        <v>0</v>
      </c>
      <c r="E121" s="10">
        <f t="shared" si="24"/>
        <v>0</v>
      </c>
      <c r="F121" s="10">
        <f>I121+L121+O121</f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 ht="15.75" x14ac:dyDescent="0.25">
      <c r="A122" s="145" t="s">
        <v>19</v>
      </c>
      <c r="B122" s="67" t="s">
        <v>69</v>
      </c>
      <c r="C122" s="103" t="s">
        <v>68</v>
      </c>
      <c r="D122" s="73" t="s">
        <v>4</v>
      </c>
      <c r="E122" s="74"/>
      <c r="F122" s="75"/>
      <c r="G122" s="73">
        <v>2023</v>
      </c>
      <c r="H122" s="74"/>
      <c r="I122" s="75"/>
      <c r="J122" s="73">
        <v>2024</v>
      </c>
      <c r="K122" s="74"/>
      <c r="L122" s="75"/>
      <c r="M122" s="73">
        <v>2025</v>
      </c>
      <c r="N122" s="74"/>
      <c r="O122" s="75"/>
      <c r="P122" s="73">
        <v>2026</v>
      </c>
      <c r="Q122" s="74"/>
      <c r="R122" s="75"/>
    </row>
    <row r="123" spans="1:18" ht="15.75" x14ac:dyDescent="0.25">
      <c r="A123" s="146"/>
      <c r="B123" s="68"/>
      <c r="C123" s="104"/>
      <c r="D123" s="106">
        <v>0</v>
      </c>
      <c r="E123" s="107"/>
      <c r="F123" s="108"/>
      <c r="G123" s="106">
        <v>0</v>
      </c>
      <c r="H123" s="107"/>
      <c r="I123" s="108"/>
      <c r="J123" s="106">
        <v>0</v>
      </c>
      <c r="K123" s="107"/>
      <c r="L123" s="108"/>
      <c r="M123" s="106">
        <v>0</v>
      </c>
      <c r="N123" s="107"/>
      <c r="O123" s="108"/>
      <c r="P123" s="106">
        <v>0</v>
      </c>
      <c r="Q123" s="107"/>
      <c r="R123" s="108"/>
    </row>
    <row r="124" spans="1:18" ht="78.599999999999994" customHeight="1" x14ac:dyDescent="0.25">
      <c r="A124" s="146"/>
      <c r="B124" s="68"/>
      <c r="C124" s="104"/>
      <c r="D124" s="21" t="s">
        <v>77</v>
      </c>
      <c r="E124" s="21" t="s">
        <v>78</v>
      </c>
      <c r="F124" s="21" t="s">
        <v>7</v>
      </c>
      <c r="G124" s="21" t="s">
        <v>77</v>
      </c>
      <c r="H124" s="21" t="s">
        <v>78</v>
      </c>
      <c r="I124" s="21" t="s">
        <v>7</v>
      </c>
      <c r="J124" s="21" t="s">
        <v>74</v>
      </c>
      <c r="K124" s="21" t="s">
        <v>6</v>
      </c>
      <c r="L124" s="21" t="s">
        <v>7</v>
      </c>
      <c r="M124" s="21" t="s">
        <v>74</v>
      </c>
      <c r="N124" s="21" t="s">
        <v>6</v>
      </c>
      <c r="O124" s="21" t="s">
        <v>7</v>
      </c>
      <c r="P124" s="21" t="s">
        <v>74</v>
      </c>
      <c r="Q124" s="21" t="s">
        <v>6</v>
      </c>
      <c r="R124" s="21" t="s">
        <v>7</v>
      </c>
    </row>
    <row r="125" spans="1:18" ht="15.75" x14ac:dyDescent="0.25">
      <c r="A125" s="147"/>
      <c r="B125" s="69"/>
      <c r="C125" s="105"/>
      <c r="D125" s="10">
        <f t="shared" si="23"/>
        <v>0</v>
      </c>
      <c r="E125" s="10">
        <f t="shared" si="24"/>
        <v>0</v>
      </c>
      <c r="F125" s="10">
        <f>I125+L125+O125</f>
        <v>0</v>
      </c>
      <c r="G125" s="11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 ht="15.75" customHeight="1" x14ac:dyDescent="0.25">
      <c r="A126" s="79" t="s">
        <v>85</v>
      </c>
      <c r="B126" s="80"/>
      <c r="C126" s="81"/>
      <c r="D126" s="55" t="s">
        <v>4</v>
      </c>
      <c r="E126" s="55"/>
      <c r="F126" s="55"/>
      <c r="G126" s="61">
        <v>2023</v>
      </c>
      <c r="H126" s="61"/>
      <c r="I126" s="61"/>
      <c r="J126" s="61">
        <v>2024</v>
      </c>
      <c r="K126" s="61"/>
      <c r="L126" s="61"/>
      <c r="M126" s="55">
        <v>2025</v>
      </c>
      <c r="N126" s="55"/>
      <c r="O126" s="55"/>
      <c r="P126" s="55">
        <v>2026</v>
      </c>
      <c r="Q126" s="55"/>
      <c r="R126" s="55"/>
    </row>
    <row r="127" spans="1:18" ht="15.75" customHeight="1" x14ac:dyDescent="0.25">
      <c r="A127" s="82"/>
      <c r="B127" s="83"/>
      <c r="C127" s="84"/>
      <c r="D127" s="64">
        <f>G127+J127+M127+P127</f>
        <v>38642.385000000002</v>
      </c>
      <c r="E127" s="65"/>
      <c r="F127" s="66"/>
      <c r="G127" s="64">
        <f>G129+H129+I129</f>
        <v>9367.0990000000002</v>
      </c>
      <c r="H127" s="65"/>
      <c r="I127" s="66"/>
      <c r="J127" s="64">
        <f>J129+K129+L129</f>
        <v>10399.046000000002</v>
      </c>
      <c r="K127" s="65"/>
      <c r="L127" s="66"/>
      <c r="M127" s="64">
        <f>M129+N129+O129</f>
        <v>9388.119999999999</v>
      </c>
      <c r="N127" s="65"/>
      <c r="O127" s="66"/>
      <c r="P127" s="64">
        <f>P129+Q129+R129</f>
        <v>9488.119999999999</v>
      </c>
      <c r="Q127" s="65"/>
      <c r="R127" s="66"/>
    </row>
    <row r="128" spans="1:18" ht="72" customHeight="1" x14ac:dyDescent="0.25">
      <c r="A128" s="82"/>
      <c r="B128" s="83"/>
      <c r="C128" s="84"/>
      <c r="D128" s="30" t="s">
        <v>77</v>
      </c>
      <c r="E128" s="30" t="s">
        <v>78</v>
      </c>
      <c r="F128" s="30" t="s">
        <v>7</v>
      </c>
      <c r="G128" s="30" t="s">
        <v>77</v>
      </c>
      <c r="H128" s="30" t="s">
        <v>78</v>
      </c>
      <c r="I128" s="30" t="s">
        <v>7</v>
      </c>
      <c r="J128" s="30" t="s">
        <v>74</v>
      </c>
      <c r="K128" s="30" t="s">
        <v>6</v>
      </c>
      <c r="L128" s="30" t="s">
        <v>7</v>
      </c>
      <c r="M128" s="30" t="s">
        <v>74</v>
      </c>
      <c r="N128" s="30" t="s">
        <v>6</v>
      </c>
      <c r="O128" s="30" t="s">
        <v>7</v>
      </c>
      <c r="P128" s="30" t="s">
        <v>74</v>
      </c>
      <c r="Q128" s="30" t="s">
        <v>6</v>
      </c>
      <c r="R128" s="30" t="s">
        <v>7</v>
      </c>
    </row>
    <row r="129" spans="1:18" ht="30" customHeight="1" x14ac:dyDescent="0.25">
      <c r="A129" s="85"/>
      <c r="B129" s="86"/>
      <c r="C129" s="87"/>
      <c r="D129" s="24">
        <f>G129+J129+M129+P129</f>
        <v>32394.591</v>
      </c>
      <c r="E129" s="24">
        <f>H129+K129+N129+Q129</f>
        <v>1076.0940000000001</v>
      </c>
      <c r="F129" s="24">
        <f>I129+L129+O129+R129</f>
        <v>5171.7</v>
      </c>
      <c r="G129" s="24">
        <f>G133+G137+G141</f>
        <v>7662.6350000000002</v>
      </c>
      <c r="H129" s="24">
        <f t="shared" ref="H129:O129" si="25">H133+H137+H141</f>
        <v>459.64400000000001</v>
      </c>
      <c r="I129" s="24">
        <f t="shared" si="25"/>
        <v>1244.82</v>
      </c>
      <c r="J129" s="24">
        <f>J133+J137+J141</f>
        <v>8473.6360000000004</v>
      </c>
      <c r="K129" s="24">
        <f t="shared" si="25"/>
        <v>616.45000000000005</v>
      </c>
      <c r="L129" s="24">
        <f t="shared" si="25"/>
        <v>1308.96</v>
      </c>
      <c r="M129" s="24">
        <f t="shared" si="25"/>
        <v>8079.16</v>
      </c>
      <c r="N129" s="24">
        <f t="shared" si="25"/>
        <v>0</v>
      </c>
      <c r="O129" s="24">
        <f t="shared" si="25"/>
        <v>1308.96</v>
      </c>
      <c r="P129" s="24">
        <f t="shared" ref="P129:R129" si="26">P133+P137</f>
        <v>8179.16</v>
      </c>
      <c r="Q129" s="24">
        <f t="shared" si="26"/>
        <v>0</v>
      </c>
      <c r="R129" s="24">
        <f t="shared" si="26"/>
        <v>1308.96</v>
      </c>
    </row>
    <row r="130" spans="1:18" ht="15.75" customHeight="1" x14ac:dyDescent="0.25">
      <c r="A130" s="67" t="s">
        <v>32</v>
      </c>
      <c r="B130" s="67" t="s">
        <v>33</v>
      </c>
      <c r="C130" s="67" t="s">
        <v>34</v>
      </c>
      <c r="D130" s="55" t="s">
        <v>4</v>
      </c>
      <c r="E130" s="55"/>
      <c r="F130" s="55"/>
      <c r="G130" s="61">
        <v>2023</v>
      </c>
      <c r="H130" s="61"/>
      <c r="I130" s="61"/>
      <c r="J130" s="61">
        <v>2024</v>
      </c>
      <c r="K130" s="61"/>
      <c r="L130" s="61"/>
      <c r="M130" s="55">
        <v>2025</v>
      </c>
      <c r="N130" s="55"/>
      <c r="O130" s="55"/>
      <c r="P130" s="55">
        <v>2026</v>
      </c>
      <c r="Q130" s="55"/>
      <c r="R130" s="55"/>
    </row>
    <row r="131" spans="1:18" ht="15.75" customHeight="1" x14ac:dyDescent="0.25">
      <c r="A131" s="68"/>
      <c r="B131" s="68"/>
      <c r="C131" s="68"/>
      <c r="D131" s="106">
        <f>G131+J131+M131+P131</f>
        <v>37284.686000000002</v>
      </c>
      <c r="E131" s="74"/>
      <c r="F131" s="75"/>
      <c r="G131" s="106">
        <f>G133+H133+I133</f>
        <v>8632.08</v>
      </c>
      <c r="H131" s="74"/>
      <c r="I131" s="75"/>
      <c r="J131" s="106">
        <f>J133+K133+L133</f>
        <v>9776.3660000000018</v>
      </c>
      <c r="K131" s="74"/>
      <c r="L131" s="75"/>
      <c r="M131" s="106">
        <f>M133+N133+O133</f>
        <v>9388.119999999999</v>
      </c>
      <c r="N131" s="74"/>
      <c r="O131" s="75"/>
      <c r="P131" s="106">
        <f>P133+Q133+R133</f>
        <v>9488.119999999999</v>
      </c>
      <c r="Q131" s="74"/>
      <c r="R131" s="75"/>
    </row>
    <row r="132" spans="1:18" ht="81.599999999999994" customHeight="1" x14ac:dyDescent="0.25">
      <c r="A132" s="68"/>
      <c r="B132" s="68"/>
      <c r="C132" s="68"/>
      <c r="D132" s="21" t="s">
        <v>77</v>
      </c>
      <c r="E132" s="21" t="s">
        <v>78</v>
      </c>
      <c r="F132" s="21" t="s">
        <v>7</v>
      </c>
      <c r="G132" s="21" t="s">
        <v>77</v>
      </c>
      <c r="H132" s="21" t="s">
        <v>78</v>
      </c>
      <c r="I132" s="21" t="s">
        <v>7</v>
      </c>
      <c r="J132" s="21" t="s">
        <v>74</v>
      </c>
      <c r="K132" s="21" t="s">
        <v>6</v>
      </c>
      <c r="L132" s="21" t="s">
        <v>7</v>
      </c>
      <c r="M132" s="21" t="s">
        <v>74</v>
      </c>
      <c r="N132" s="21" t="s">
        <v>6</v>
      </c>
      <c r="O132" s="21" t="s">
        <v>7</v>
      </c>
      <c r="P132" s="21" t="s">
        <v>74</v>
      </c>
      <c r="Q132" s="21" t="s">
        <v>6</v>
      </c>
      <c r="R132" s="21" t="s">
        <v>7</v>
      </c>
    </row>
    <row r="133" spans="1:18" ht="15.75" x14ac:dyDescent="0.25">
      <c r="A133" s="69"/>
      <c r="B133" s="69"/>
      <c r="C133" s="69"/>
      <c r="D133" s="24">
        <f>G133+J133+M133+P133</f>
        <v>32112.986000000001</v>
      </c>
      <c r="E133" s="24">
        <f>H133+K133+N133</f>
        <v>0</v>
      </c>
      <c r="F133" s="24">
        <f>I133+L133+O133+R133</f>
        <v>5171.7</v>
      </c>
      <c r="G133" s="34">
        <v>7387.26</v>
      </c>
      <c r="H133" s="24">
        <v>0</v>
      </c>
      <c r="I133" s="26">
        <v>1244.82</v>
      </c>
      <c r="J133" s="34">
        <f>8335.36+132.046</f>
        <v>8467.4060000000009</v>
      </c>
      <c r="K133" s="24">
        <v>0</v>
      </c>
      <c r="L133" s="26">
        <v>1308.96</v>
      </c>
      <c r="M133" s="34">
        <v>8079.16</v>
      </c>
      <c r="N133" s="24">
        <v>0</v>
      </c>
      <c r="O133" s="24">
        <v>1308.96</v>
      </c>
      <c r="P133" s="34">
        <v>8179.16</v>
      </c>
      <c r="Q133" s="24">
        <v>0</v>
      </c>
      <c r="R133" s="24">
        <v>1308.96</v>
      </c>
    </row>
    <row r="134" spans="1:18" ht="15.75" x14ac:dyDescent="0.25">
      <c r="A134" s="67" t="s">
        <v>35</v>
      </c>
      <c r="B134" s="67" t="s">
        <v>87</v>
      </c>
      <c r="C134" s="103" t="s">
        <v>12</v>
      </c>
      <c r="D134" s="73" t="s">
        <v>4</v>
      </c>
      <c r="E134" s="74"/>
      <c r="F134" s="75"/>
      <c r="G134" s="148">
        <v>2023</v>
      </c>
      <c r="H134" s="149"/>
      <c r="I134" s="150"/>
      <c r="J134" s="148">
        <v>2024</v>
      </c>
      <c r="K134" s="149"/>
      <c r="L134" s="150"/>
      <c r="M134" s="73">
        <v>2025</v>
      </c>
      <c r="N134" s="74"/>
      <c r="O134" s="75"/>
      <c r="P134" s="73">
        <v>2026</v>
      </c>
      <c r="Q134" s="74"/>
      <c r="R134" s="75"/>
    </row>
    <row r="135" spans="1:18" ht="15.75" x14ac:dyDescent="0.25">
      <c r="A135" s="68"/>
      <c r="B135" s="68"/>
      <c r="C135" s="104"/>
      <c r="D135" s="106">
        <f>D137+E137+F137</f>
        <v>270.73</v>
      </c>
      <c r="E135" s="107"/>
      <c r="F135" s="108"/>
      <c r="G135" s="106">
        <f>G137+H137+I137</f>
        <v>270.73</v>
      </c>
      <c r="H135" s="107"/>
      <c r="I135" s="108"/>
      <c r="J135" s="106">
        <v>0</v>
      </c>
      <c r="K135" s="107"/>
      <c r="L135" s="108"/>
      <c r="M135" s="106">
        <v>0</v>
      </c>
      <c r="N135" s="107"/>
      <c r="O135" s="108"/>
      <c r="P135" s="154">
        <f>P137+R137+Q137</f>
        <v>0</v>
      </c>
      <c r="Q135" s="155"/>
      <c r="R135" s="156"/>
    </row>
    <row r="136" spans="1:18" ht="78.599999999999994" customHeight="1" x14ac:dyDescent="0.25">
      <c r="A136" s="68"/>
      <c r="B136" s="68"/>
      <c r="C136" s="104"/>
      <c r="D136" s="21" t="s">
        <v>77</v>
      </c>
      <c r="E136" s="21" t="s">
        <v>78</v>
      </c>
      <c r="F136" s="21" t="s">
        <v>7</v>
      </c>
      <c r="G136" s="21" t="s">
        <v>77</v>
      </c>
      <c r="H136" s="21" t="s">
        <v>78</v>
      </c>
      <c r="I136" s="21" t="s">
        <v>7</v>
      </c>
      <c r="J136" s="21" t="s">
        <v>74</v>
      </c>
      <c r="K136" s="21" t="s">
        <v>6</v>
      </c>
      <c r="L136" s="21" t="s">
        <v>7</v>
      </c>
      <c r="M136" s="21" t="s">
        <v>74</v>
      </c>
      <c r="N136" s="21" t="s">
        <v>6</v>
      </c>
      <c r="O136" s="21" t="s">
        <v>7</v>
      </c>
      <c r="P136" s="21" t="s">
        <v>74</v>
      </c>
      <c r="Q136" s="21" t="s">
        <v>6</v>
      </c>
      <c r="R136" s="21" t="s">
        <v>7</v>
      </c>
    </row>
    <row r="137" spans="1:18" ht="24.6" customHeight="1" x14ac:dyDescent="0.25">
      <c r="A137" s="69"/>
      <c r="B137" s="69"/>
      <c r="C137" s="105"/>
      <c r="D137" s="10">
        <f>G137+J137+M137</f>
        <v>270.73</v>
      </c>
      <c r="E137" s="10">
        <f>H137+N137</f>
        <v>0</v>
      </c>
      <c r="F137" s="10">
        <f>I137+L137+O137</f>
        <v>0</v>
      </c>
      <c r="G137" s="11">
        <v>270.73</v>
      </c>
      <c r="H137" s="10">
        <v>0</v>
      </c>
      <c r="I137" s="13">
        <v>0</v>
      </c>
      <c r="J137" s="10">
        <v>0</v>
      </c>
      <c r="K137" s="10">
        <v>0</v>
      </c>
      <c r="L137" s="13">
        <v>0</v>
      </c>
      <c r="M137" s="16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</row>
    <row r="138" spans="1:18" ht="15.75" x14ac:dyDescent="0.25">
      <c r="A138" s="67" t="s">
        <v>36</v>
      </c>
      <c r="B138" s="67" t="s">
        <v>37</v>
      </c>
      <c r="C138" s="103" t="s">
        <v>68</v>
      </c>
      <c r="D138" s="73" t="s">
        <v>4</v>
      </c>
      <c r="E138" s="74"/>
      <c r="F138" s="75"/>
      <c r="G138" s="148">
        <v>2023</v>
      </c>
      <c r="H138" s="149"/>
      <c r="I138" s="150"/>
      <c r="J138" s="148">
        <v>2024</v>
      </c>
      <c r="K138" s="149"/>
      <c r="L138" s="150"/>
      <c r="M138" s="73">
        <v>2025</v>
      </c>
      <c r="N138" s="74"/>
      <c r="O138" s="75"/>
      <c r="P138" s="73">
        <v>2026</v>
      </c>
      <c r="Q138" s="74"/>
      <c r="R138" s="75"/>
    </row>
    <row r="139" spans="1:18" ht="15.75" x14ac:dyDescent="0.25">
      <c r="A139" s="68"/>
      <c r="B139" s="68"/>
      <c r="C139" s="104"/>
      <c r="D139" s="106">
        <f>G139+J139+M139</f>
        <v>1086.9690000000001</v>
      </c>
      <c r="E139" s="107"/>
      <c r="F139" s="108"/>
      <c r="G139" s="151">
        <f>4.645+459.644</f>
        <v>464.28899999999999</v>
      </c>
      <c r="H139" s="152"/>
      <c r="I139" s="153"/>
      <c r="J139" s="106">
        <f>J141+K141+L141</f>
        <v>622.68000000000006</v>
      </c>
      <c r="K139" s="107"/>
      <c r="L139" s="108"/>
      <c r="M139" s="154">
        <f>M141+O141+N141</f>
        <v>0</v>
      </c>
      <c r="N139" s="155"/>
      <c r="O139" s="156"/>
      <c r="P139" s="154">
        <f>P141+R141+Q141</f>
        <v>0</v>
      </c>
      <c r="Q139" s="155"/>
      <c r="R139" s="156"/>
    </row>
    <row r="140" spans="1:18" ht="82.9" customHeight="1" x14ac:dyDescent="0.25">
      <c r="A140" s="68"/>
      <c r="B140" s="68"/>
      <c r="C140" s="104"/>
      <c r="D140" s="21" t="s">
        <v>77</v>
      </c>
      <c r="E140" s="21" t="s">
        <v>78</v>
      </c>
      <c r="F140" s="21" t="s">
        <v>7</v>
      </c>
      <c r="G140" s="21" t="s">
        <v>77</v>
      </c>
      <c r="H140" s="21" t="s">
        <v>78</v>
      </c>
      <c r="I140" s="21" t="s">
        <v>7</v>
      </c>
      <c r="J140" s="21" t="s">
        <v>74</v>
      </c>
      <c r="K140" s="21" t="s">
        <v>6</v>
      </c>
      <c r="L140" s="21" t="s">
        <v>7</v>
      </c>
      <c r="M140" s="21" t="s">
        <v>74</v>
      </c>
      <c r="N140" s="21" t="s">
        <v>6</v>
      </c>
      <c r="O140" s="21" t="s">
        <v>7</v>
      </c>
      <c r="P140" s="21" t="s">
        <v>74</v>
      </c>
      <c r="Q140" s="21" t="s">
        <v>6</v>
      </c>
      <c r="R140" s="21" t="s">
        <v>7</v>
      </c>
    </row>
    <row r="141" spans="1:18" ht="15.75" x14ac:dyDescent="0.25">
      <c r="A141" s="69"/>
      <c r="B141" s="69"/>
      <c r="C141" s="105"/>
      <c r="D141" s="10">
        <f>G141+J141+M141</f>
        <v>10.875</v>
      </c>
      <c r="E141" s="10">
        <f>H141+K141+N141</f>
        <v>1076.0940000000001</v>
      </c>
      <c r="F141" s="10">
        <f>-I141+L141+O141</f>
        <v>0</v>
      </c>
      <c r="G141" s="11">
        <v>4.6449999999999996</v>
      </c>
      <c r="H141" s="10">
        <v>459.64400000000001</v>
      </c>
      <c r="I141" s="10">
        <v>0</v>
      </c>
      <c r="J141" s="10">
        <v>6.23</v>
      </c>
      <c r="K141" s="10">
        <v>616.45000000000005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</row>
    <row r="142" spans="1:18" ht="15.75" x14ac:dyDescent="0.25">
      <c r="A142" s="160" t="s">
        <v>86</v>
      </c>
      <c r="B142" s="161"/>
      <c r="C142" s="162"/>
      <c r="D142" s="73" t="s">
        <v>4</v>
      </c>
      <c r="E142" s="74"/>
      <c r="F142" s="75"/>
      <c r="G142" s="148">
        <v>2023</v>
      </c>
      <c r="H142" s="149"/>
      <c r="I142" s="150"/>
      <c r="J142" s="148">
        <v>2024</v>
      </c>
      <c r="K142" s="149"/>
      <c r="L142" s="150"/>
      <c r="M142" s="73">
        <v>2025</v>
      </c>
      <c r="N142" s="74"/>
      <c r="O142" s="75"/>
      <c r="P142" s="73">
        <v>2026</v>
      </c>
      <c r="Q142" s="74"/>
      <c r="R142" s="75"/>
    </row>
    <row r="143" spans="1:18" ht="15.75" x14ac:dyDescent="0.25">
      <c r="A143" s="163"/>
      <c r="B143" s="164"/>
      <c r="C143" s="165"/>
      <c r="D143" s="106">
        <v>0</v>
      </c>
      <c r="E143" s="107"/>
      <c r="F143" s="108"/>
      <c r="G143" s="106">
        <v>0</v>
      </c>
      <c r="H143" s="107"/>
      <c r="I143" s="108"/>
      <c r="J143" s="106">
        <v>0</v>
      </c>
      <c r="K143" s="107"/>
      <c r="L143" s="108"/>
      <c r="M143" s="106">
        <v>0</v>
      </c>
      <c r="N143" s="107"/>
      <c r="O143" s="108"/>
      <c r="P143" s="106">
        <v>0</v>
      </c>
      <c r="Q143" s="107"/>
      <c r="R143" s="108"/>
    </row>
    <row r="144" spans="1:18" ht="62.45" customHeight="1" x14ac:dyDescent="0.25">
      <c r="A144" s="163"/>
      <c r="B144" s="164"/>
      <c r="C144" s="165"/>
      <c r="D144" s="21" t="s">
        <v>77</v>
      </c>
      <c r="E144" s="21" t="s">
        <v>78</v>
      </c>
      <c r="F144" s="21" t="s">
        <v>7</v>
      </c>
      <c r="G144" s="21" t="s">
        <v>77</v>
      </c>
      <c r="H144" s="21" t="s">
        <v>78</v>
      </c>
      <c r="I144" s="21" t="s">
        <v>7</v>
      </c>
      <c r="J144" s="21" t="s">
        <v>74</v>
      </c>
      <c r="K144" s="21" t="s">
        <v>6</v>
      </c>
      <c r="L144" s="21" t="s">
        <v>7</v>
      </c>
      <c r="M144" s="21" t="s">
        <v>74</v>
      </c>
      <c r="N144" s="21" t="s">
        <v>6</v>
      </c>
      <c r="O144" s="21" t="s">
        <v>7</v>
      </c>
      <c r="P144" s="21" t="s">
        <v>74</v>
      </c>
      <c r="Q144" s="21" t="s">
        <v>6</v>
      </c>
      <c r="R144" s="21" t="s">
        <v>7</v>
      </c>
    </row>
    <row r="145" spans="1:18" ht="15.75" x14ac:dyDescent="0.25">
      <c r="A145" s="166"/>
      <c r="B145" s="167"/>
      <c r="C145" s="168"/>
      <c r="D145" s="10">
        <f t="shared" ref="D145" si="27">G145+J145+M145</f>
        <v>0</v>
      </c>
      <c r="E145" s="10">
        <f t="shared" ref="E145" si="28">H145+K145+N145</f>
        <v>0</v>
      </c>
      <c r="F145" s="10">
        <f t="shared" ref="F145" si="29">I145+L145+O145</f>
        <v>0</v>
      </c>
      <c r="G145" s="12">
        <v>0</v>
      </c>
      <c r="H145" s="10">
        <v>0</v>
      </c>
      <c r="I145" s="10">
        <v>0</v>
      </c>
      <c r="J145" s="13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</row>
    <row r="146" spans="1:18" ht="15.75" x14ac:dyDescent="0.25">
      <c r="A146" s="67" t="s">
        <v>44</v>
      </c>
      <c r="B146" s="67" t="s">
        <v>45</v>
      </c>
      <c r="C146" s="67" t="s">
        <v>46</v>
      </c>
      <c r="D146" s="73" t="s">
        <v>4</v>
      </c>
      <c r="E146" s="74"/>
      <c r="F146" s="75"/>
      <c r="G146" s="148">
        <v>2023</v>
      </c>
      <c r="H146" s="149"/>
      <c r="I146" s="150"/>
      <c r="J146" s="148">
        <v>2024</v>
      </c>
      <c r="K146" s="149"/>
      <c r="L146" s="150"/>
      <c r="M146" s="73">
        <v>2025</v>
      </c>
      <c r="N146" s="74"/>
      <c r="O146" s="75"/>
      <c r="P146" s="73">
        <v>2026</v>
      </c>
      <c r="Q146" s="74"/>
      <c r="R146" s="75"/>
    </row>
    <row r="147" spans="1:18" ht="15.75" x14ac:dyDescent="0.25">
      <c r="A147" s="68"/>
      <c r="B147" s="68"/>
      <c r="C147" s="68"/>
      <c r="D147" s="106">
        <v>0</v>
      </c>
      <c r="E147" s="107"/>
      <c r="F147" s="108"/>
      <c r="G147" s="106">
        <v>0</v>
      </c>
      <c r="H147" s="107"/>
      <c r="I147" s="108"/>
      <c r="J147" s="106">
        <v>0</v>
      </c>
      <c r="K147" s="107"/>
      <c r="L147" s="108"/>
      <c r="M147" s="106">
        <v>0</v>
      </c>
      <c r="N147" s="107"/>
      <c r="O147" s="108"/>
      <c r="P147" s="106">
        <v>0</v>
      </c>
      <c r="Q147" s="107"/>
      <c r="R147" s="108"/>
    </row>
    <row r="148" spans="1:18" ht="69.599999999999994" customHeight="1" x14ac:dyDescent="0.25">
      <c r="A148" s="68"/>
      <c r="B148" s="68"/>
      <c r="C148" s="68"/>
      <c r="D148" s="21" t="s">
        <v>77</v>
      </c>
      <c r="E148" s="21" t="s">
        <v>78</v>
      </c>
      <c r="F148" s="21" t="s">
        <v>7</v>
      </c>
      <c r="G148" s="21" t="s">
        <v>77</v>
      </c>
      <c r="H148" s="21" t="s">
        <v>78</v>
      </c>
      <c r="I148" s="21" t="s">
        <v>7</v>
      </c>
      <c r="J148" s="21" t="s">
        <v>74</v>
      </c>
      <c r="K148" s="21" t="s">
        <v>6</v>
      </c>
      <c r="L148" s="21" t="s">
        <v>7</v>
      </c>
      <c r="M148" s="21" t="s">
        <v>74</v>
      </c>
      <c r="N148" s="21" t="s">
        <v>6</v>
      </c>
      <c r="O148" s="21" t="s">
        <v>7</v>
      </c>
      <c r="P148" s="21" t="s">
        <v>74</v>
      </c>
      <c r="Q148" s="21" t="s">
        <v>6</v>
      </c>
      <c r="R148" s="21" t="s">
        <v>7</v>
      </c>
    </row>
    <row r="149" spans="1:18" ht="25.9" customHeight="1" x14ac:dyDescent="0.25">
      <c r="A149" s="69"/>
      <c r="B149" s="69"/>
      <c r="C149" s="69"/>
      <c r="D149" s="10">
        <f t="shared" ref="D149:F157" si="30">G149+J149+M149</f>
        <v>0</v>
      </c>
      <c r="E149" s="10">
        <f t="shared" si="30"/>
        <v>0</v>
      </c>
      <c r="F149" s="10">
        <f t="shared" si="30"/>
        <v>0</v>
      </c>
      <c r="G149" s="12">
        <v>0</v>
      </c>
      <c r="H149" s="10">
        <v>0</v>
      </c>
      <c r="I149" s="10">
        <v>0</v>
      </c>
      <c r="J149" s="13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 ht="16.149999999999999" customHeight="1" x14ac:dyDescent="0.25">
      <c r="A150" s="67" t="s">
        <v>47</v>
      </c>
      <c r="B150" s="157" t="s">
        <v>48</v>
      </c>
      <c r="C150" s="67" t="s">
        <v>46</v>
      </c>
      <c r="D150" s="73" t="s">
        <v>4</v>
      </c>
      <c r="E150" s="74"/>
      <c r="F150" s="75"/>
      <c r="G150" s="148">
        <v>2023</v>
      </c>
      <c r="H150" s="149"/>
      <c r="I150" s="150"/>
      <c r="J150" s="148">
        <v>2024</v>
      </c>
      <c r="K150" s="149"/>
      <c r="L150" s="150"/>
      <c r="M150" s="73">
        <v>2025</v>
      </c>
      <c r="N150" s="74"/>
      <c r="O150" s="75"/>
      <c r="P150" s="73">
        <v>2026</v>
      </c>
      <c r="Q150" s="74"/>
      <c r="R150" s="75"/>
    </row>
    <row r="151" spans="1:18" ht="14.45" customHeight="1" x14ac:dyDescent="0.25">
      <c r="A151" s="68"/>
      <c r="B151" s="158"/>
      <c r="C151" s="68"/>
      <c r="D151" s="106">
        <v>0</v>
      </c>
      <c r="E151" s="107"/>
      <c r="F151" s="108"/>
      <c r="G151" s="106">
        <v>0</v>
      </c>
      <c r="H151" s="107"/>
      <c r="I151" s="108"/>
      <c r="J151" s="106">
        <v>0</v>
      </c>
      <c r="K151" s="107"/>
      <c r="L151" s="108"/>
      <c r="M151" s="106">
        <v>0</v>
      </c>
      <c r="N151" s="107"/>
      <c r="O151" s="108"/>
      <c r="P151" s="106">
        <v>0</v>
      </c>
      <c r="Q151" s="107"/>
      <c r="R151" s="108"/>
    </row>
    <row r="152" spans="1:18" ht="57" customHeight="1" x14ac:dyDescent="0.25">
      <c r="A152" s="68"/>
      <c r="B152" s="158"/>
      <c r="C152" s="68"/>
      <c r="D152" s="21" t="s">
        <v>77</v>
      </c>
      <c r="E152" s="21" t="s">
        <v>78</v>
      </c>
      <c r="F152" s="21" t="s">
        <v>7</v>
      </c>
      <c r="G152" s="21" t="s">
        <v>77</v>
      </c>
      <c r="H152" s="21" t="s">
        <v>78</v>
      </c>
      <c r="I152" s="21" t="s">
        <v>7</v>
      </c>
      <c r="J152" s="21" t="s">
        <v>74</v>
      </c>
      <c r="K152" s="21" t="s">
        <v>6</v>
      </c>
      <c r="L152" s="21" t="s">
        <v>7</v>
      </c>
      <c r="M152" s="21" t="s">
        <v>74</v>
      </c>
      <c r="N152" s="21" t="s">
        <v>6</v>
      </c>
      <c r="O152" s="21" t="s">
        <v>7</v>
      </c>
      <c r="P152" s="21" t="s">
        <v>74</v>
      </c>
      <c r="Q152" s="21" t="s">
        <v>6</v>
      </c>
      <c r="R152" s="21" t="s">
        <v>7</v>
      </c>
    </row>
    <row r="153" spans="1:18" ht="15.75" x14ac:dyDescent="0.25">
      <c r="A153" s="69"/>
      <c r="B153" s="159"/>
      <c r="C153" s="69"/>
      <c r="D153" s="10">
        <f t="shared" si="30"/>
        <v>0</v>
      </c>
      <c r="E153" s="10">
        <f t="shared" si="30"/>
        <v>0</v>
      </c>
      <c r="F153" s="10">
        <f t="shared" si="30"/>
        <v>0</v>
      </c>
      <c r="G153" s="12">
        <v>0</v>
      </c>
      <c r="H153" s="10">
        <v>0</v>
      </c>
      <c r="I153" s="10">
        <v>0</v>
      </c>
      <c r="J153" s="13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 ht="15.75" x14ac:dyDescent="0.25">
      <c r="A154" s="67" t="s">
        <v>49</v>
      </c>
      <c r="B154" s="103" t="s">
        <v>50</v>
      </c>
      <c r="C154" s="67" t="s">
        <v>46</v>
      </c>
      <c r="D154" s="73" t="s">
        <v>4</v>
      </c>
      <c r="E154" s="74"/>
      <c r="F154" s="75"/>
      <c r="G154" s="148">
        <v>2023</v>
      </c>
      <c r="H154" s="149"/>
      <c r="I154" s="150"/>
      <c r="J154" s="148">
        <v>2024</v>
      </c>
      <c r="K154" s="149"/>
      <c r="L154" s="150"/>
      <c r="M154" s="73">
        <v>2025</v>
      </c>
      <c r="N154" s="74"/>
      <c r="O154" s="75"/>
      <c r="P154" s="73">
        <v>2026</v>
      </c>
      <c r="Q154" s="74"/>
      <c r="R154" s="75"/>
    </row>
    <row r="155" spans="1:18" ht="15.75" x14ac:dyDescent="0.25">
      <c r="A155" s="68"/>
      <c r="B155" s="104"/>
      <c r="C155" s="68"/>
      <c r="D155" s="106">
        <v>0</v>
      </c>
      <c r="E155" s="107"/>
      <c r="F155" s="108"/>
      <c r="G155" s="106">
        <v>0</v>
      </c>
      <c r="H155" s="107"/>
      <c r="I155" s="108"/>
      <c r="J155" s="106">
        <v>0</v>
      </c>
      <c r="K155" s="107"/>
      <c r="L155" s="108"/>
      <c r="M155" s="106">
        <v>0</v>
      </c>
      <c r="N155" s="107"/>
      <c r="O155" s="108"/>
      <c r="P155" s="106">
        <v>0</v>
      </c>
      <c r="Q155" s="107"/>
      <c r="R155" s="108"/>
    </row>
    <row r="156" spans="1:18" ht="57.6" customHeight="1" x14ac:dyDescent="0.25">
      <c r="A156" s="68"/>
      <c r="B156" s="104"/>
      <c r="C156" s="68"/>
      <c r="D156" s="21" t="s">
        <v>77</v>
      </c>
      <c r="E156" s="21" t="s">
        <v>78</v>
      </c>
      <c r="F156" s="21" t="s">
        <v>7</v>
      </c>
      <c r="G156" s="21" t="s">
        <v>77</v>
      </c>
      <c r="H156" s="21" t="s">
        <v>78</v>
      </c>
      <c r="I156" s="21" t="s">
        <v>7</v>
      </c>
      <c r="J156" s="21" t="s">
        <v>74</v>
      </c>
      <c r="K156" s="21" t="s">
        <v>6</v>
      </c>
      <c r="L156" s="21" t="s">
        <v>7</v>
      </c>
      <c r="M156" s="21" t="s">
        <v>74</v>
      </c>
      <c r="N156" s="21" t="s">
        <v>6</v>
      </c>
      <c r="O156" s="21" t="s">
        <v>7</v>
      </c>
      <c r="P156" s="21" t="s">
        <v>74</v>
      </c>
      <c r="Q156" s="21" t="s">
        <v>6</v>
      </c>
      <c r="R156" s="21" t="s">
        <v>7</v>
      </c>
    </row>
    <row r="157" spans="1:18" ht="15.75" x14ac:dyDescent="0.25">
      <c r="A157" s="69"/>
      <c r="B157" s="105"/>
      <c r="C157" s="69"/>
      <c r="D157" s="10">
        <f t="shared" si="30"/>
        <v>0</v>
      </c>
      <c r="E157" s="10">
        <f t="shared" si="30"/>
        <v>0</v>
      </c>
      <c r="F157" s="10">
        <f t="shared" si="30"/>
        <v>0</v>
      </c>
      <c r="G157" s="12">
        <v>0</v>
      </c>
      <c r="H157" s="10">
        <v>0</v>
      </c>
      <c r="I157" s="10">
        <v>0</v>
      </c>
      <c r="J157" s="13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 ht="15.75" x14ac:dyDescent="0.25">
      <c r="A158" s="175" t="s">
        <v>88</v>
      </c>
      <c r="B158" s="176"/>
      <c r="C158" s="177"/>
      <c r="D158" s="73" t="s">
        <v>4</v>
      </c>
      <c r="E158" s="74"/>
      <c r="F158" s="75"/>
      <c r="G158" s="148">
        <v>2023</v>
      </c>
      <c r="H158" s="149"/>
      <c r="I158" s="150"/>
      <c r="J158" s="148">
        <v>2024</v>
      </c>
      <c r="K158" s="149"/>
      <c r="L158" s="150"/>
      <c r="M158" s="73">
        <v>2025</v>
      </c>
      <c r="N158" s="74"/>
      <c r="O158" s="75"/>
      <c r="P158" s="73">
        <v>2026</v>
      </c>
      <c r="Q158" s="74"/>
      <c r="R158" s="75"/>
    </row>
    <row r="159" spans="1:18" ht="15.75" x14ac:dyDescent="0.25">
      <c r="A159" s="178"/>
      <c r="B159" s="179"/>
      <c r="C159" s="180"/>
      <c r="D159" s="106">
        <v>0</v>
      </c>
      <c r="E159" s="107"/>
      <c r="F159" s="108"/>
      <c r="G159" s="106">
        <v>0</v>
      </c>
      <c r="H159" s="107"/>
      <c r="I159" s="108"/>
      <c r="J159" s="106">
        <v>0</v>
      </c>
      <c r="K159" s="107"/>
      <c r="L159" s="108"/>
      <c r="M159" s="106">
        <v>0</v>
      </c>
      <c r="N159" s="107"/>
      <c r="O159" s="108"/>
      <c r="P159" s="106">
        <v>0</v>
      </c>
      <c r="Q159" s="107"/>
      <c r="R159" s="108"/>
    </row>
    <row r="160" spans="1:18" ht="56.45" customHeight="1" x14ac:dyDescent="0.25">
      <c r="A160" s="178"/>
      <c r="B160" s="179"/>
      <c r="C160" s="180"/>
      <c r="D160" s="21" t="s">
        <v>77</v>
      </c>
      <c r="E160" s="21" t="s">
        <v>78</v>
      </c>
      <c r="F160" s="21" t="s">
        <v>7</v>
      </c>
      <c r="G160" s="21" t="s">
        <v>77</v>
      </c>
      <c r="H160" s="21" t="s">
        <v>78</v>
      </c>
      <c r="I160" s="21" t="s">
        <v>7</v>
      </c>
      <c r="J160" s="21" t="s">
        <v>74</v>
      </c>
      <c r="K160" s="21" t="s">
        <v>6</v>
      </c>
      <c r="L160" s="21" t="s">
        <v>7</v>
      </c>
      <c r="M160" s="21" t="s">
        <v>74</v>
      </c>
      <c r="N160" s="21" t="s">
        <v>6</v>
      </c>
      <c r="O160" s="21" t="s">
        <v>7</v>
      </c>
      <c r="P160" s="21" t="s">
        <v>74</v>
      </c>
      <c r="Q160" s="21" t="s">
        <v>6</v>
      </c>
      <c r="R160" s="21" t="s">
        <v>7</v>
      </c>
    </row>
    <row r="161" spans="1:18" ht="15.75" x14ac:dyDescent="0.25">
      <c r="A161" s="181"/>
      <c r="B161" s="182"/>
      <c r="C161" s="183"/>
      <c r="D161" s="16">
        <f t="shared" ref="D161" si="31">G161+J161+M161</f>
        <v>0</v>
      </c>
      <c r="E161" s="16">
        <f t="shared" ref="E161" si="32">H161+K161+N161</f>
        <v>0</v>
      </c>
      <c r="F161" s="16">
        <f t="shared" ref="F161" si="33">I161+L161+O161</f>
        <v>0</v>
      </c>
      <c r="G161" s="12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 ht="15.75" x14ac:dyDescent="0.25">
      <c r="A162" s="67" t="s">
        <v>51</v>
      </c>
      <c r="B162" s="103" t="s">
        <v>52</v>
      </c>
      <c r="C162" s="103" t="s">
        <v>68</v>
      </c>
      <c r="D162" s="73" t="s">
        <v>4</v>
      </c>
      <c r="E162" s="74"/>
      <c r="F162" s="75"/>
      <c r="G162" s="148">
        <v>2023</v>
      </c>
      <c r="H162" s="149"/>
      <c r="I162" s="150"/>
      <c r="J162" s="148">
        <v>2024</v>
      </c>
      <c r="K162" s="149"/>
      <c r="L162" s="150"/>
      <c r="M162" s="73">
        <v>2025</v>
      </c>
      <c r="N162" s="74"/>
      <c r="O162" s="75"/>
      <c r="P162" s="73">
        <v>2026</v>
      </c>
      <c r="Q162" s="74"/>
      <c r="R162" s="75"/>
    </row>
    <row r="163" spans="1:18" ht="15.75" x14ac:dyDescent="0.25">
      <c r="A163" s="68"/>
      <c r="B163" s="104"/>
      <c r="C163" s="104"/>
      <c r="D163" s="106">
        <v>0</v>
      </c>
      <c r="E163" s="107"/>
      <c r="F163" s="108"/>
      <c r="G163" s="106">
        <v>0</v>
      </c>
      <c r="H163" s="107"/>
      <c r="I163" s="108"/>
      <c r="J163" s="106">
        <v>0</v>
      </c>
      <c r="K163" s="107"/>
      <c r="L163" s="108"/>
      <c r="M163" s="106">
        <v>0</v>
      </c>
      <c r="N163" s="107"/>
      <c r="O163" s="108"/>
      <c r="P163" s="106">
        <v>0</v>
      </c>
      <c r="Q163" s="107"/>
      <c r="R163" s="108"/>
    </row>
    <row r="164" spans="1:18" ht="61.9" customHeight="1" x14ac:dyDescent="0.25">
      <c r="A164" s="68"/>
      <c r="B164" s="104"/>
      <c r="C164" s="104"/>
      <c r="D164" s="21" t="s">
        <v>77</v>
      </c>
      <c r="E164" s="21" t="s">
        <v>78</v>
      </c>
      <c r="F164" s="21" t="s">
        <v>7</v>
      </c>
      <c r="G164" s="21" t="s">
        <v>77</v>
      </c>
      <c r="H164" s="21" t="s">
        <v>78</v>
      </c>
      <c r="I164" s="21" t="s">
        <v>7</v>
      </c>
      <c r="J164" s="21" t="s">
        <v>74</v>
      </c>
      <c r="K164" s="21" t="s">
        <v>6</v>
      </c>
      <c r="L164" s="21" t="s">
        <v>7</v>
      </c>
      <c r="M164" s="21" t="s">
        <v>74</v>
      </c>
      <c r="N164" s="21" t="s">
        <v>6</v>
      </c>
      <c r="O164" s="21" t="s">
        <v>7</v>
      </c>
      <c r="P164" s="21" t="s">
        <v>74</v>
      </c>
      <c r="Q164" s="21" t="s">
        <v>6</v>
      </c>
      <c r="R164" s="21" t="s">
        <v>7</v>
      </c>
    </row>
    <row r="165" spans="1:18" ht="15.75" x14ac:dyDescent="0.25">
      <c r="A165" s="69"/>
      <c r="B165" s="105"/>
      <c r="C165" s="105"/>
      <c r="D165" s="16">
        <f t="shared" ref="D165:F185" si="34">G165+J165+M165</f>
        <v>0</v>
      </c>
      <c r="E165" s="16">
        <f t="shared" si="34"/>
        <v>0</v>
      </c>
      <c r="F165" s="16">
        <f t="shared" si="34"/>
        <v>0</v>
      </c>
      <c r="G165" s="12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 ht="15.75" x14ac:dyDescent="0.25">
      <c r="A166" s="67" t="s">
        <v>53</v>
      </c>
      <c r="B166" s="103" t="s">
        <v>54</v>
      </c>
      <c r="C166" s="103" t="s">
        <v>68</v>
      </c>
      <c r="D166" s="73" t="s">
        <v>4</v>
      </c>
      <c r="E166" s="74"/>
      <c r="F166" s="75"/>
      <c r="G166" s="148">
        <v>2023</v>
      </c>
      <c r="H166" s="149"/>
      <c r="I166" s="150"/>
      <c r="J166" s="148">
        <v>2024</v>
      </c>
      <c r="K166" s="149"/>
      <c r="L166" s="150"/>
      <c r="M166" s="73">
        <v>2025</v>
      </c>
      <c r="N166" s="74"/>
      <c r="O166" s="75"/>
      <c r="P166" s="73">
        <v>2026</v>
      </c>
      <c r="Q166" s="74"/>
      <c r="R166" s="75"/>
    </row>
    <row r="167" spans="1:18" ht="15.75" x14ac:dyDescent="0.25">
      <c r="A167" s="68"/>
      <c r="B167" s="104"/>
      <c r="C167" s="104"/>
      <c r="D167" s="106">
        <v>0</v>
      </c>
      <c r="E167" s="107"/>
      <c r="F167" s="108"/>
      <c r="G167" s="106">
        <v>0</v>
      </c>
      <c r="H167" s="107"/>
      <c r="I167" s="108"/>
      <c r="J167" s="106">
        <v>0</v>
      </c>
      <c r="K167" s="107"/>
      <c r="L167" s="108"/>
      <c r="M167" s="106">
        <v>0</v>
      </c>
      <c r="N167" s="107"/>
      <c r="O167" s="108"/>
      <c r="P167" s="106">
        <v>0</v>
      </c>
      <c r="Q167" s="107"/>
      <c r="R167" s="108"/>
    </row>
    <row r="168" spans="1:18" ht="64.900000000000006" customHeight="1" x14ac:dyDescent="0.25">
      <c r="A168" s="68"/>
      <c r="B168" s="104"/>
      <c r="C168" s="104"/>
      <c r="D168" s="21" t="s">
        <v>77</v>
      </c>
      <c r="E168" s="21" t="s">
        <v>78</v>
      </c>
      <c r="F168" s="21" t="s">
        <v>7</v>
      </c>
      <c r="G168" s="21" t="s">
        <v>77</v>
      </c>
      <c r="H168" s="21" t="s">
        <v>78</v>
      </c>
      <c r="I168" s="21" t="s">
        <v>7</v>
      </c>
      <c r="J168" s="21" t="s">
        <v>74</v>
      </c>
      <c r="K168" s="21" t="s">
        <v>6</v>
      </c>
      <c r="L168" s="21" t="s">
        <v>7</v>
      </c>
      <c r="M168" s="21" t="s">
        <v>74</v>
      </c>
      <c r="N168" s="21" t="s">
        <v>6</v>
      </c>
      <c r="O168" s="21" t="s">
        <v>7</v>
      </c>
      <c r="P168" s="21" t="s">
        <v>74</v>
      </c>
      <c r="Q168" s="21" t="s">
        <v>6</v>
      </c>
      <c r="R168" s="21" t="s">
        <v>7</v>
      </c>
    </row>
    <row r="169" spans="1:18" ht="15.75" x14ac:dyDescent="0.25">
      <c r="A169" s="69"/>
      <c r="B169" s="105"/>
      <c r="C169" s="105"/>
      <c r="D169" s="16">
        <f t="shared" si="34"/>
        <v>0</v>
      </c>
      <c r="E169" s="16">
        <f t="shared" si="34"/>
        <v>0</v>
      </c>
      <c r="F169" s="16">
        <f t="shared" si="34"/>
        <v>0</v>
      </c>
      <c r="G169" s="12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 ht="15.75" x14ac:dyDescent="0.25">
      <c r="A170" s="67" t="s">
        <v>55</v>
      </c>
      <c r="B170" s="103" t="s">
        <v>60</v>
      </c>
      <c r="C170" s="169" t="s">
        <v>12</v>
      </c>
      <c r="D170" s="73" t="s">
        <v>4</v>
      </c>
      <c r="E170" s="74"/>
      <c r="F170" s="75"/>
      <c r="G170" s="148">
        <v>2023</v>
      </c>
      <c r="H170" s="149"/>
      <c r="I170" s="150"/>
      <c r="J170" s="148">
        <v>2024</v>
      </c>
      <c r="K170" s="149"/>
      <c r="L170" s="150"/>
      <c r="M170" s="73">
        <v>2025</v>
      </c>
      <c r="N170" s="74"/>
      <c r="O170" s="75"/>
      <c r="P170" s="73">
        <v>2026</v>
      </c>
      <c r="Q170" s="74"/>
      <c r="R170" s="75"/>
    </row>
    <row r="171" spans="1:18" ht="15.75" x14ac:dyDescent="0.25">
      <c r="A171" s="68"/>
      <c r="B171" s="104"/>
      <c r="C171" s="170"/>
      <c r="D171" s="106">
        <v>0</v>
      </c>
      <c r="E171" s="107"/>
      <c r="F171" s="108"/>
      <c r="G171" s="106">
        <v>0</v>
      </c>
      <c r="H171" s="107"/>
      <c r="I171" s="108"/>
      <c r="J171" s="106">
        <v>0</v>
      </c>
      <c r="K171" s="107"/>
      <c r="L171" s="108"/>
      <c r="M171" s="106">
        <v>0</v>
      </c>
      <c r="N171" s="107"/>
      <c r="O171" s="108"/>
      <c r="P171" s="106">
        <v>0</v>
      </c>
      <c r="Q171" s="107"/>
      <c r="R171" s="108"/>
    </row>
    <row r="172" spans="1:18" ht="63" customHeight="1" x14ac:dyDescent="0.25">
      <c r="A172" s="68"/>
      <c r="B172" s="104"/>
      <c r="C172" s="170"/>
      <c r="D172" s="21" t="s">
        <v>77</v>
      </c>
      <c r="E172" s="21" t="s">
        <v>78</v>
      </c>
      <c r="F172" s="21" t="s">
        <v>7</v>
      </c>
      <c r="G172" s="21" t="s">
        <v>77</v>
      </c>
      <c r="H172" s="21" t="s">
        <v>78</v>
      </c>
      <c r="I172" s="21" t="s">
        <v>7</v>
      </c>
      <c r="J172" s="21" t="s">
        <v>74</v>
      </c>
      <c r="K172" s="21" t="s">
        <v>6</v>
      </c>
      <c r="L172" s="21" t="s">
        <v>7</v>
      </c>
      <c r="M172" s="21" t="s">
        <v>74</v>
      </c>
      <c r="N172" s="21" t="s">
        <v>6</v>
      </c>
      <c r="O172" s="21" t="s">
        <v>7</v>
      </c>
      <c r="P172" s="21" t="s">
        <v>74</v>
      </c>
      <c r="Q172" s="21" t="s">
        <v>6</v>
      </c>
      <c r="R172" s="21" t="s">
        <v>7</v>
      </c>
    </row>
    <row r="173" spans="1:18" ht="15.75" x14ac:dyDescent="0.25">
      <c r="A173" s="69"/>
      <c r="B173" s="105"/>
      <c r="C173" s="171"/>
      <c r="D173" s="16">
        <f t="shared" si="34"/>
        <v>0</v>
      </c>
      <c r="E173" s="16">
        <f t="shared" si="34"/>
        <v>0</v>
      </c>
      <c r="F173" s="16">
        <f t="shared" si="34"/>
        <v>0</v>
      </c>
      <c r="G173" s="12">
        <v>0</v>
      </c>
      <c r="H173" s="10">
        <v>0</v>
      </c>
      <c r="I173" s="10">
        <v>0</v>
      </c>
      <c r="J173" s="20">
        <v>0</v>
      </c>
      <c r="K173" s="10">
        <v>0</v>
      </c>
      <c r="L173" s="10">
        <v>0</v>
      </c>
      <c r="M173" s="12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 ht="15.75" x14ac:dyDescent="0.25">
      <c r="A174" s="67" t="s">
        <v>56</v>
      </c>
      <c r="B174" s="103" t="s">
        <v>61</v>
      </c>
      <c r="C174" s="103" t="s">
        <v>68</v>
      </c>
      <c r="D174" s="73" t="s">
        <v>4</v>
      </c>
      <c r="E174" s="74"/>
      <c r="F174" s="75"/>
      <c r="G174" s="148">
        <v>2023</v>
      </c>
      <c r="H174" s="149"/>
      <c r="I174" s="150"/>
      <c r="J174" s="148">
        <v>2024</v>
      </c>
      <c r="K174" s="149"/>
      <c r="L174" s="150"/>
      <c r="M174" s="73">
        <v>2025</v>
      </c>
      <c r="N174" s="74"/>
      <c r="O174" s="75"/>
      <c r="P174" s="73">
        <v>2026</v>
      </c>
      <c r="Q174" s="74"/>
      <c r="R174" s="75"/>
    </row>
    <row r="175" spans="1:18" ht="15.75" x14ac:dyDescent="0.25">
      <c r="A175" s="68"/>
      <c r="B175" s="104"/>
      <c r="C175" s="104"/>
      <c r="D175" s="106">
        <v>0</v>
      </c>
      <c r="E175" s="107"/>
      <c r="F175" s="108"/>
      <c r="G175" s="106">
        <v>0</v>
      </c>
      <c r="H175" s="107"/>
      <c r="I175" s="108"/>
      <c r="J175" s="106">
        <v>0</v>
      </c>
      <c r="K175" s="107"/>
      <c r="L175" s="108"/>
      <c r="M175" s="106">
        <v>0</v>
      </c>
      <c r="N175" s="107"/>
      <c r="O175" s="108"/>
      <c r="P175" s="106">
        <v>0</v>
      </c>
      <c r="Q175" s="107"/>
      <c r="R175" s="108"/>
    </row>
    <row r="176" spans="1:18" ht="76.150000000000006" customHeight="1" x14ac:dyDescent="0.25">
      <c r="A176" s="68"/>
      <c r="B176" s="104"/>
      <c r="C176" s="104"/>
      <c r="D176" s="21" t="s">
        <v>77</v>
      </c>
      <c r="E176" s="21" t="s">
        <v>78</v>
      </c>
      <c r="F176" s="21" t="s">
        <v>7</v>
      </c>
      <c r="G176" s="21" t="s">
        <v>77</v>
      </c>
      <c r="H176" s="21" t="s">
        <v>78</v>
      </c>
      <c r="I176" s="21" t="s">
        <v>7</v>
      </c>
      <c r="J176" s="21" t="s">
        <v>74</v>
      </c>
      <c r="K176" s="21" t="s">
        <v>6</v>
      </c>
      <c r="L176" s="21" t="s">
        <v>7</v>
      </c>
      <c r="M176" s="21" t="s">
        <v>74</v>
      </c>
      <c r="N176" s="21" t="s">
        <v>6</v>
      </c>
      <c r="O176" s="21" t="s">
        <v>7</v>
      </c>
      <c r="P176" s="21" t="s">
        <v>74</v>
      </c>
      <c r="Q176" s="21" t="s">
        <v>6</v>
      </c>
      <c r="R176" s="21" t="s">
        <v>7</v>
      </c>
    </row>
    <row r="177" spans="1:18" ht="27" customHeight="1" x14ac:dyDescent="0.25">
      <c r="A177" s="69"/>
      <c r="B177" s="105"/>
      <c r="C177" s="105"/>
      <c r="D177" s="16">
        <f t="shared" si="34"/>
        <v>0</v>
      </c>
      <c r="E177" s="16">
        <f t="shared" si="34"/>
        <v>0</v>
      </c>
      <c r="F177" s="16">
        <f t="shared" si="34"/>
        <v>0</v>
      </c>
      <c r="G177" s="12">
        <v>0</v>
      </c>
      <c r="H177" s="10">
        <v>0</v>
      </c>
      <c r="I177" s="10">
        <v>0</v>
      </c>
      <c r="J177" s="20">
        <v>0</v>
      </c>
      <c r="K177" s="10">
        <v>0</v>
      </c>
      <c r="L177" s="10">
        <v>0</v>
      </c>
      <c r="M177" s="12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 ht="15.75" x14ac:dyDescent="0.25">
      <c r="A178" s="67" t="s">
        <v>58</v>
      </c>
      <c r="B178" s="103" t="s">
        <v>57</v>
      </c>
      <c r="C178" s="103" t="s">
        <v>68</v>
      </c>
      <c r="D178" s="73" t="s">
        <v>4</v>
      </c>
      <c r="E178" s="74"/>
      <c r="F178" s="75"/>
      <c r="G178" s="148">
        <v>2023</v>
      </c>
      <c r="H178" s="149"/>
      <c r="I178" s="150"/>
      <c r="J178" s="148">
        <v>2024</v>
      </c>
      <c r="K178" s="149"/>
      <c r="L178" s="150"/>
      <c r="M178" s="73">
        <v>2025</v>
      </c>
      <c r="N178" s="74"/>
      <c r="O178" s="75"/>
      <c r="P178" s="73">
        <v>2026</v>
      </c>
      <c r="Q178" s="74"/>
      <c r="R178" s="75"/>
    </row>
    <row r="179" spans="1:18" ht="15.75" x14ac:dyDescent="0.25">
      <c r="A179" s="68"/>
      <c r="B179" s="104"/>
      <c r="C179" s="104"/>
      <c r="D179" s="106">
        <v>0</v>
      </c>
      <c r="E179" s="107"/>
      <c r="F179" s="108"/>
      <c r="G179" s="106">
        <v>0</v>
      </c>
      <c r="H179" s="107"/>
      <c r="I179" s="108"/>
      <c r="J179" s="106">
        <v>0</v>
      </c>
      <c r="K179" s="107"/>
      <c r="L179" s="108"/>
      <c r="M179" s="106">
        <v>0</v>
      </c>
      <c r="N179" s="107"/>
      <c r="O179" s="108"/>
      <c r="P179" s="106">
        <v>0</v>
      </c>
      <c r="Q179" s="107"/>
      <c r="R179" s="108"/>
    </row>
    <row r="180" spans="1:18" ht="70.900000000000006" customHeight="1" x14ac:dyDescent="0.25">
      <c r="A180" s="68"/>
      <c r="B180" s="104"/>
      <c r="C180" s="104"/>
      <c r="D180" s="21" t="s">
        <v>77</v>
      </c>
      <c r="E180" s="21" t="s">
        <v>78</v>
      </c>
      <c r="F180" s="21" t="s">
        <v>7</v>
      </c>
      <c r="G180" s="21" t="s">
        <v>77</v>
      </c>
      <c r="H180" s="21" t="s">
        <v>78</v>
      </c>
      <c r="I180" s="21" t="s">
        <v>7</v>
      </c>
      <c r="J180" s="21" t="s">
        <v>74</v>
      </c>
      <c r="K180" s="21" t="s">
        <v>6</v>
      </c>
      <c r="L180" s="21" t="s">
        <v>7</v>
      </c>
      <c r="M180" s="21" t="s">
        <v>74</v>
      </c>
      <c r="N180" s="21" t="s">
        <v>6</v>
      </c>
      <c r="O180" s="21" t="s">
        <v>7</v>
      </c>
      <c r="P180" s="21" t="s">
        <v>74</v>
      </c>
      <c r="Q180" s="21" t="s">
        <v>6</v>
      </c>
      <c r="R180" s="21" t="s">
        <v>7</v>
      </c>
    </row>
    <row r="181" spans="1:18" ht="20.45" customHeight="1" x14ac:dyDescent="0.25">
      <c r="A181" s="69"/>
      <c r="B181" s="105"/>
      <c r="C181" s="105"/>
      <c r="D181" s="10">
        <f t="shared" si="34"/>
        <v>0</v>
      </c>
      <c r="E181" s="10">
        <f t="shared" si="34"/>
        <v>0</v>
      </c>
      <c r="F181" s="10">
        <f t="shared" si="34"/>
        <v>0</v>
      </c>
      <c r="G181" s="12">
        <v>0</v>
      </c>
      <c r="H181" s="10">
        <v>0</v>
      </c>
      <c r="I181" s="10">
        <v>0</v>
      </c>
      <c r="J181" s="13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 ht="15.6" hidden="1" customHeight="1" x14ac:dyDescent="0.25">
      <c r="A182" s="67" t="s">
        <v>59</v>
      </c>
      <c r="B182" s="172" t="s">
        <v>62</v>
      </c>
      <c r="C182" s="169" t="s">
        <v>12</v>
      </c>
      <c r="D182" s="73" t="s">
        <v>4</v>
      </c>
      <c r="E182" s="74"/>
      <c r="F182" s="75"/>
      <c r="G182" s="148">
        <v>2023</v>
      </c>
      <c r="H182" s="149"/>
      <c r="I182" s="150"/>
      <c r="J182" s="148">
        <v>2024</v>
      </c>
      <c r="K182" s="149"/>
      <c r="L182" s="150"/>
      <c r="M182" s="73">
        <v>2025</v>
      </c>
      <c r="N182" s="74"/>
      <c r="O182" s="75"/>
      <c r="P182" s="73">
        <v>2026</v>
      </c>
      <c r="Q182" s="74"/>
      <c r="R182" s="75"/>
    </row>
    <row r="183" spans="1:18" ht="7.15" hidden="1" customHeight="1" x14ac:dyDescent="0.25">
      <c r="A183" s="68"/>
      <c r="B183" s="173"/>
      <c r="C183" s="170"/>
      <c r="D183" s="106">
        <v>0</v>
      </c>
      <c r="E183" s="107"/>
      <c r="F183" s="108"/>
      <c r="G183" s="106">
        <v>0</v>
      </c>
      <c r="H183" s="107"/>
      <c r="I183" s="108"/>
      <c r="J183" s="106">
        <v>0</v>
      </c>
      <c r="K183" s="107"/>
      <c r="L183" s="108"/>
      <c r="M183" s="106">
        <v>0</v>
      </c>
      <c r="N183" s="107"/>
      <c r="O183" s="108"/>
      <c r="P183" s="106">
        <v>0</v>
      </c>
      <c r="Q183" s="107"/>
      <c r="R183" s="108"/>
    </row>
    <row r="184" spans="1:18" ht="62.45" hidden="1" customHeight="1" x14ac:dyDescent="0.25">
      <c r="A184" s="68"/>
      <c r="B184" s="173"/>
      <c r="C184" s="170"/>
      <c r="D184" s="21" t="s">
        <v>77</v>
      </c>
      <c r="E184" s="21" t="s">
        <v>78</v>
      </c>
      <c r="F184" s="21" t="s">
        <v>7</v>
      </c>
      <c r="G184" s="21" t="s">
        <v>77</v>
      </c>
      <c r="H184" s="21" t="s">
        <v>78</v>
      </c>
      <c r="I184" s="21" t="s">
        <v>7</v>
      </c>
      <c r="J184" s="21" t="s">
        <v>74</v>
      </c>
      <c r="K184" s="21" t="s">
        <v>6</v>
      </c>
      <c r="L184" s="21" t="s">
        <v>7</v>
      </c>
      <c r="M184" s="21" t="s">
        <v>74</v>
      </c>
      <c r="N184" s="21" t="s">
        <v>6</v>
      </c>
      <c r="O184" s="21" t="s">
        <v>7</v>
      </c>
      <c r="P184" s="21" t="s">
        <v>74</v>
      </c>
      <c r="Q184" s="21" t="s">
        <v>6</v>
      </c>
      <c r="R184" s="21" t="s">
        <v>7</v>
      </c>
    </row>
    <row r="185" spans="1:18" ht="15.6" hidden="1" customHeight="1" x14ac:dyDescent="0.25">
      <c r="A185" s="69"/>
      <c r="B185" s="174"/>
      <c r="C185" s="171"/>
      <c r="D185" s="10">
        <f t="shared" si="34"/>
        <v>0</v>
      </c>
      <c r="E185" s="10">
        <f t="shared" si="34"/>
        <v>0</v>
      </c>
      <c r="F185" s="10">
        <f t="shared" si="34"/>
        <v>0</v>
      </c>
      <c r="G185" s="12">
        <v>0</v>
      </c>
      <c r="H185" s="10">
        <v>0</v>
      </c>
      <c r="I185" s="10">
        <v>0</v>
      </c>
      <c r="J185" s="13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</sheetData>
  <mergeCells count="545">
    <mergeCell ref="P174:R174"/>
    <mergeCell ref="P175:R175"/>
    <mergeCell ref="P178:R178"/>
    <mergeCell ref="P179:R179"/>
    <mergeCell ref="P182:R182"/>
    <mergeCell ref="P183:R183"/>
    <mergeCell ref="P155:R155"/>
    <mergeCell ref="P158:R158"/>
    <mergeCell ref="P159:R159"/>
    <mergeCell ref="P162:R162"/>
    <mergeCell ref="P163:R163"/>
    <mergeCell ref="P166:R166"/>
    <mergeCell ref="P167:R167"/>
    <mergeCell ref="P170:R170"/>
    <mergeCell ref="P171:R171"/>
    <mergeCell ref="P138:R138"/>
    <mergeCell ref="P139:R139"/>
    <mergeCell ref="P142:R142"/>
    <mergeCell ref="P143:R143"/>
    <mergeCell ref="P146:R146"/>
    <mergeCell ref="P147:R147"/>
    <mergeCell ref="P150:R150"/>
    <mergeCell ref="P151:R151"/>
    <mergeCell ref="P154:R154"/>
    <mergeCell ref="P119:R119"/>
    <mergeCell ref="P122:R122"/>
    <mergeCell ref="P123:R123"/>
    <mergeCell ref="P126:R126"/>
    <mergeCell ref="P127:R127"/>
    <mergeCell ref="P130:R130"/>
    <mergeCell ref="P131:R131"/>
    <mergeCell ref="P134:R134"/>
    <mergeCell ref="P135:R135"/>
    <mergeCell ref="P102:R102"/>
    <mergeCell ref="P103:R103"/>
    <mergeCell ref="P106:R106"/>
    <mergeCell ref="P107:R107"/>
    <mergeCell ref="P110:R110"/>
    <mergeCell ref="P111:R111"/>
    <mergeCell ref="P114:R114"/>
    <mergeCell ref="P115:R115"/>
    <mergeCell ref="P118:R118"/>
    <mergeCell ref="P83:R83"/>
    <mergeCell ref="P86:R86"/>
    <mergeCell ref="P87:R87"/>
    <mergeCell ref="P90:R90"/>
    <mergeCell ref="P91:R91"/>
    <mergeCell ref="P94:R94"/>
    <mergeCell ref="P95:R95"/>
    <mergeCell ref="P98:R98"/>
    <mergeCell ref="P99:R99"/>
    <mergeCell ref="P66:R66"/>
    <mergeCell ref="P67:R67"/>
    <mergeCell ref="P70:R70"/>
    <mergeCell ref="P71:R71"/>
    <mergeCell ref="P74:R74"/>
    <mergeCell ref="P75:R75"/>
    <mergeCell ref="P78:R78"/>
    <mergeCell ref="P79:R79"/>
    <mergeCell ref="P82:R82"/>
    <mergeCell ref="P43:R43"/>
    <mergeCell ref="P46:R46"/>
    <mergeCell ref="P47:R47"/>
    <mergeCell ref="P50:R50"/>
    <mergeCell ref="P51:R51"/>
    <mergeCell ref="P54:R54"/>
    <mergeCell ref="P55:R55"/>
    <mergeCell ref="P62:R62"/>
    <mergeCell ref="P63:R63"/>
    <mergeCell ref="P58:R58"/>
    <mergeCell ref="P59:R59"/>
    <mergeCell ref="P38:R38"/>
    <mergeCell ref="P39:R39"/>
    <mergeCell ref="P42:R42"/>
    <mergeCell ref="P18:R18"/>
    <mergeCell ref="P19:R19"/>
    <mergeCell ref="P22:R22"/>
    <mergeCell ref="P23:R23"/>
    <mergeCell ref="P26:R26"/>
    <mergeCell ref="P27:R27"/>
    <mergeCell ref="P30:R30"/>
    <mergeCell ref="P31:R31"/>
    <mergeCell ref="A158:C161"/>
    <mergeCell ref="D158:F158"/>
    <mergeCell ref="G158:I158"/>
    <mergeCell ref="J158:L158"/>
    <mergeCell ref="M158:O158"/>
    <mergeCell ref="D159:F159"/>
    <mergeCell ref="G159:I159"/>
    <mergeCell ref="J159:L159"/>
    <mergeCell ref="M159:O159"/>
    <mergeCell ref="J182:L182"/>
    <mergeCell ref="M182:O182"/>
    <mergeCell ref="D183:F183"/>
    <mergeCell ref="G183:I183"/>
    <mergeCell ref="J183:L183"/>
    <mergeCell ref="M183:O183"/>
    <mergeCell ref="A182:A185"/>
    <mergeCell ref="B182:B185"/>
    <mergeCell ref="C182:C185"/>
    <mergeCell ref="D182:F182"/>
    <mergeCell ref="G182:I182"/>
    <mergeCell ref="J178:L178"/>
    <mergeCell ref="M178:O178"/>
    <mergeCell ref="D179:F179"/>
    <mergeCell ref="G179:I179"/>
    <mergeCell ref="J179:L179"/>
    <mergeCell ref="M179:O179"/>
    <mergeCell ref="A178:A181"/>
    <mergeCell ref="B178:B181"/>
    <mergeCell ref="C178:C181"/>
    <mergeCell ref="D178:F178"/>
    <mergeCell ref="G178:I178"/>
    <mergeCell ref="J174:L174"/>
    <mergeCell ref="M174:O174"/>
    <mergeCell ref="D175:F175"/>
    <mergeCell ref="G175:I175"/>
    <mergeCell ref="J175:L175"/>
    <mergeCell ref="M175:O175"/>
    <mergeCell ref="A174:A177"/>
    <mergeCell ref="B174:B177"/>
    <mergeCell ref="C174:C177"/>
    <mergeCell ref="D174:F174"/>
    <mergeCell ref="G174:I174"/>
    <mergeCell ref="J170:L170"/>
    <mergeCell ref="M170:O170"/>
    <mergeCell ref="D171:F171"/>
    <mergeCell ref="G171:I171"/>
    <mergeCell ref="J171:L171"/>
    <mergeCell ref="M171:O171"/>
    <mergeCell ref="A170:A173"/>
    <mergeCell ref="B170:B173"/>
    <mergeCell ref="C170:C173"/>
    <mergeCell ref="D170:F170"/>
    <mergeCell ref="G170:I170"/>
    <mergeCell ref="J166:L166"/>
    <mergeCell ref="M166:O166"/>
    <mergeCell ref="D167:F167"/>
    <mergeCell ref="G167:I167"/>
    <mergeCell ref="J167:L167"/>
    <mergeCell ref="M167:O167"/>
    <mergeCell ref="A166:A169"/>
    <mergeCell ref="B166:B169"/>
    <mergeCell ref="C166:C169"/>
    <mergeCell ref="D166:F166"/>
    <mergeCell ref="G166:I166"/>
    <mergeCell ref="J162:L162"/>
    <mergeCell ref="M162:O162"/>
    <mergeCell ref="D163:F163"/>
    <mergeCell ref="G163:I163"/>
    <mergeCell ref="J163:L163"/>
    <mergeCell ref="M163:O163"/>
    <mergeCell ref="A162:A165"/>
    <mergeCell ref="B162:B165"/>
    <mergeCell ref="C162:C165"/>
    <mergeCell ref="D162:F162"/>
    <mergeCell ref="G162:I162"/>
    <mergeCell ref="A142:C145"/>
    <mergeCell ref="D142:F142"/>
    <mergeCell ref="G142:I142"/>
    <mergeCell ref="J142:L142"/>
    <mergeCell ref="M142:O142"/>
    <mergeCell ref="D143:F143"/>
    <mergeCell ref="G143:I143"/>
    <mergeCell ref="J143:L143"/>
    <mergeCell ref="M143:O143"/>
    <mergeCell ref="J154:L154"/>
    <mergeCell ref="M154:O154"/>
    <mergeCell ref="D155:F155"/>
    <mergeCell ref="G155:I155"/>
    <mergeCell ref="J155:L155"/>
    <mergeCell ref="M155:O155"/>
    <mergeCell ref="A154:A157"/>
    <mergeCell ref="B154:B157"/>
    <mergeCell ref="C154:C157"/>
    <mergeCell ref="D154:F154"/>
    <mergeCell ref="G154:I154"/>
    <mergeCell ref="J150:L150"/>
    <mergeCell ref="M150:O150"/>
    <mergeCell ref="D151:F151"/>
    <mergeCell ref="G151:I151"/>
    <mergeCell ref="J151:L151"/>
    <mergeCell ref="M151:O151"/>
    <mergeCell ref="A150:A153"/>
    <mergeCell ref="B150:B153"/>
    <mergeCell ref="C150:C153"/>
    <mergeCell ref="D150:F150"/>
    <mergeCell ref="G150:I150"/>
    <mergeCell ref="J146:L146"/>
    <mergeCell ref="M146:O146"/>
    <mergeCell ref="D147:F147"/>
    <mergeCell ref="G147:I147"/>
    <mergeCell ref="J147:L147"/>
    <mergeCell ref="M147:O147"/>
    <mergeCell ref="A146:A149"/>
    <mergeCell ref="B146:B149"/>
    <mergeCell ref="C146:C149"/>
    <mergeCell ref="D146:F146"/>
    <mergeCell ref="G146:I146"/>
    <mergeCell ref="A70:C73"/>
    <mergeCell ref="D70:F70"/>
    <mergeCell ref="G70:I70"/>
    <mergeCell ref="J70:L70"/>
    <mergeCell ref="M70:O70"/>
    <mergeCell ref="D71:F71"/>
    <mergeCell ref="G71:I71"/>
    <mergeCell ref="J71:L71"/>
    <mergeCell ref="M71:O71"/>
    <mergeCell ref="A126:C129"/>
    <mergeCell ref="D126:F126"/>
    <mergeCell ref="G126:I126"/>
    <mergeCell ref="J126:L126"/>
    <mergeCell ref="M126:O126"/>
    <mergeCell ref="D127:F127"/>
    <mergeCell ref="G127:I127"/>
    <mergeCell ref="J127:L127"/>
    <mergeCell ref="M127:O127"/>
    <mergeCell ref="J138:L138"/>
    <mergeCell ref="M138:O138"/>
    <mergeCell ref="D139:F139"/>
    <mergeCell ref="G139:I139"/>
    <mergeCell ref="J139:L139"/>
    <mergeCell ref="M139:O139"/>
    <mergeCell ref="A138:A141"/>
    <mergeCell ref="B138:B141"/>
    <mergeCell ref="C138:C141"/>
    <mergeCell ref="D138:F138"/>
    <mergeCell ref="G138:I138"/>
    <mergeCell ref="J134:L134"/>
    <mergeCell ref="M134:O134"/>
    <mergeCell ref="D135:F135"/>
    <mergeCell ref="G135:I135"/>
    <mergeCell ref="J135:L135"/>
    <mergeCell ref="M135:O135"/>
    <mergeCell ref="A134:A137"/>
    <mergeCell ref="B134:B137"/>
    <mergeCell ref="C134:C137"/>
    <mergeCell ref="D134:F134"/>
    <mergeCell ref="G134:I134"/>
    <mergeCell ref="J130:L130"/>
    <mergeCell ref="M130:O130"/>
    <mergeCell ref="D131:F131"/>
    <mergeCell ref="G131:I131"/>
    <mergeCell ref="J131:L131"/>
    <mergeCell ref="M131:O131"/>
    <mergeCell ref="A130:A133"/>
    <mergeCell ref="B130:B133"/>
    <mergeCell ref="C130:C133"/>
    <mergeCell ref="D130:F130"/>
    <mergeCell ref="G130:I130"/>
    <mergeCell ref="J122:L122"/>
    <mergeCell ref="M122:O122"/>
    <mergeCell ref="D123:F123"/>
    <mergeCell ref="G123:I123"/>
    <mergeCell ref="J123:L123"/>
    <mergeCell ref="M123:O123"/>
    <mergeCell ref="A122:A125"/>
    <mergeCell ref="B122:B125"/>
    <mergeCell ref="C122:C125"/>
    <mergeCell ref="D122:F122"/>
    <mergeCell ref="G122:I122"/>
    <mergeCell ref="J118:L118"/>
    <mergeCell ref="M118:O118"/>
    <mergeCell ref="D119:F119"/>
    <mergeCell ref="G119:I119"/>
    <mergeCell ref="J119:L119"/>
    <mergeCell ref="M119:O119"/>
    <mergeCell ref="A118:A121"/>
    <mergeCell ref="B118:B121"/>
    <mergeCell ref="C118:C121"/>
    <mergeCell ref="D118:F118"/>
    <mergeCell ref="G118:I118"/>
    <mergeCell ref="J114:L114"/>
    <mergeCell ref="M114:O114"/>
    <mergeCell ref="D115:F115"/>
    <mergeCell ref="G115:I115"/>
    <mergeCell ref="J115:L115"/>
    <mergeCell ref="M115:O115"/>
    <mergeCell ref="A114:A117"/>
    <mergeCell ref="B114:B117"/>
    <mergeCell ref="C114:C117"/>
    <mergeCell ref="D114:F114"/>
    <mergeCell ref="G114:I114"/>
    <mergeCell ref="J110:L110"/>
    <mergeCell ref="M110:O110"/>
    <mergeCell ref="D111:F111"/>
    <mergeCell ref="G111:I111"/>
    <mergeCell ref="J111:L111"/>
    <mergeCell ref="M111:O111"/>
    <mergeCell ref="A110:A113"/>
    <mergeCell ref="B110:B113"/>
    <mergeCell ref="C110:C113"/>
    <mergeCell ref="D110:F110"/>
    <mergeCell ref="G110:I110"/>
    <mergeCell ref="J106:L106"/>
    <mergeCell ref="M106:O106"/>
    <mergeCell ref="D107:F107"/>
    <mergeCell ref="G107:I107"/>
    <mergeCell ref="J107:L107"/>
    <mergeCell ref="M107:O107"/>
    <mergeCell ref="A106:A109"/>
    <mergeCell ref="B106:B109"/>
    <mergeCell ref="C106:C109"/>
    <mergeCell ref="D106:F106"/>
    <mergeCell ref="G106:I106"/>
    <mergeCell ref="J102:L102"/>
    <mergeCell ref="M102:O102"/>
    <mergeCell ref="D103:F103"/>
    <mergeCell ref="G103:I103"/>
    <mergeCell ref="J103:L103"/>
    <mergeCell ref="M103:O103"/>
    <mergeCell ref="A102:A105"/>
    <mergeCell ref="B102:B105"/>
    <mergeCell ref="C102:C105"/>
    <mergeCell ref="D102:F102"/>
    <mergeCell ref="G102:I102"/>
    <mergeCell ref="J98:L98"/>
    <mergeCell ref="M98:O98"/>
    <mergeCell ref="D99:F99"/>
    <mergeCell ref="G99:I99"/>
    <mergeCell ref="J99:L99"/>
    <mergeCell ref="M99:O99"/>
    <mergeCell ref="A98:A101"/>
    <mergeCell ref="B98:B101"/>
    <mergeCell ref="C98:C101"/>
    <mergeCell ref="D98:F98"/>
    <mergeCell ref="G98:I98"/>
    <mergeCell ref="J94:L94"/>
    <mergeCell ref="M94:O94"/>
    <mergeCell ref="D95:F95"/>
    <mergeCell ref="G95:I95"/>
    <mergeCell ref="J95:L95"/>
    <mergeCell ref="M95:O95"/>
    <mergeCell ref="A94:A97"/>
    <mergeCell ref="B94:B97"/>
    <mergeCell ref="C94:C97"/>
    <mergeCell ref="D94:F94"/>
    <mergeCell ref="G94:I94"/>
    <mergeCell ref="J90:L90"/>
    <mergeCell ref="M90:O90"/>
    <mergeCell ref="D91:F91"/>
    <mergeCell ref="G91:I91"/>
    <mergeCell ref="J91:L91"/>
    <mergeCell ref="M91:O91"/>
    <mergeCell ref="A90:A93"/>
    <mergeCell ref="B90:B93"/>
    <mergeCell ref="C90:C93"/>
    <mergeCell ref="D90:F90"/>
    <mergeCell ref="G90:I90"/>
    <mergeCell ref="J86:L86"/>
    <mergeCell ref="M86:O86"/>
    <mergeCell ref="D87:F87"/>
    <mergeCell ref="G87:I87"/>
    <mergeCell ref="J87:L87"/>
    <mergeCell ref="M87:O87"/>
    <mergeCell ref="A86:A89"/>
    <mergeCell ref="B86:B89"/>
    <mergeCell ref="C86:C89"/>
    <mergeCell ref="D86:F86"/>
    <mergeCell ref="G86:I86"/>
    <mergeCell ref="J82:L82"/>
    <mergeCell ref="M82:O82"/>
    <mergeCell ref="D83:F83"/>
    <mergeCell ref="G83:I83"/>
    <mergeCell ref="J83:L83"/>
    <mergeCell ref="M83:O83"/>
    <mergeCell ref="A82:A85"/>
    <mergeCell ref="B82:B85"/>
    <mergeCell ref="C82:C85"/>
    <mergeCell ref="D82:F82"/>
    <mergeCell ref="G82:I82"/>
    <mergeCell ref="A74:C77"/>
    <mergeCell ref="D74:F74"/>
    <mergeCell ref="G74:I74"/>
    <mergeCell ref="J74:L74"/>
    <mergeCell ref="M74:O74"/>
    <mergeCell ref="D75:F75"/>
    <mergeCell ref="G75:I75"/>
    <mergeCell ref="J75:L75"/>
    <mergeCell ref="M75:O75"/>
    <mergeCell ref="J78:L78"/>
    <mergeCell ref="M78:O78"/>
    <mergeCell ref="D79:F79"/>
    <mergeCell ref="G79:I79"/>
    <mergeCell ref="J79:L79"/>
    <mergeCell ref="M79:O79"/>
    <mergeCell ref="A78:A81"/>
    <mergeCell ref="B78:B81"/>
    <mergeCell ref="C78:C81"/>
    <mergeCell ref="D78:F78"/>
    <mergeCell ref="G78:I78"/>
    <mergeCell ref="M34:O34"/>
    <mergeCell ref="D35:F35"/>
    <mergeCell ref="G35:I35"/>
    <mergeCell ref="J35:L35"/>
    <mergeCell ref="M35:O35"/>
    <mergeCell ref="M30:O30"/>
    <mergeCell ref="M31:O31"/>
    <mergeCell ref="M26:O26"/>
    <mergeCell ref="M27:O27"/>
    <mergeCell ref="G30:I30"/>
    <mergeCell ref="J26:L26"/>
    <mergeCell ref="J27:L27"/>
    <mergeCell ref="M62:O62"/>
    <mergeCell ref="D63:F63"/>
    <mergeCell ref="G63:I63"/>
    <mergeCell ref="J63:L63"/>
    <mergeCell ref="M63:O63"/>
    <mergeCell ref="G54:I54"/>
    <mergeCell ref="J54:L54"/>
    <mergeCell ref="M54:O54"/>
    <mergeCell ref="D55:F55"/>
    <mergeCell ref="G55:I55"/>
    <mergeCell ref="J55:L55"/>
    <mergeCell ref="M55:O55"/>
    <mergeCell ref="M58:O58"/>
    <mergeCell ref="M59:O59"/>
    <mergeCell ref="D58:F58"/>
    <mergeCell ref="G58:I58"/>
    <mergeCell ref="J58:L58"/>
    <mergeCell ref="D59:F59"/>
    <mergeCell ref="G59:I59"/>
    <mergeCell ref="J59:L59"/>
    <mergeCell ref="J66:L66"/>
    <mergeCell ref="M66:O66"/>
    <mergeCell ref="D67:F67"/>
    <mergeCell ref="G67:I67"/>
    <mergeCell ref="J67:L67"/>
    <mergeCell ref="M67:O67"/>
    <mergeCell ref="A66:A69"/>
    <mergeCell ref="B66:B69"/>
    <mergeCell ref="C66:C69"/>
    <mergeCell ref="D66:F66"/>
    <mergeCell ref="G66:I66"/>
    <mergeCell ref="A62:C65"/>
    <mergeCell ref="D62:F62"/>
    <mergeCell ref="G62:I62"/>
    <mergeCell ref="J62:L62"/>
    <mergeCell ref="D51:F51"/>
    <mergeCell ref="G51:I51"/>
    <mergeCell ref="J51:L51"/>
    <mergeCell ref="A58:A61"/>
    <mergeCell ref="B58:B61"/>
    <mergeCell ref="C58:C61"/>
    <mergeCell ref="A54:A57"/>
    <mergeCell ref="B54:B57"/>
    <mergeCell ref="C54:C57"/>
    <mergeCell ref="D54:F54"/>
    <mergeCell ref="A50:C53"/>
    <mergeCell ref="D50:F50"/>
    <mergeCell ref="G50:I50"/>
    <mergeCell ref="J50:L50"/>
    <mergeCell ref="J38:L38"/>
    <mergeCell ref="M38:O38"/>
    <mergeCell ref="D39:F39"/>
    <mergeCell ref="G39:I39"/>
    <mergeCell ref="J39:L39"/>
    <mergeCell ref="M39:O39"/>
    <mergeCell ref="J46:L46"/>
    <mergeCell ref="M46:O46"/>
    <mergeCell ref="D47:F47"/>
    <mergeCell ref="G47:I47"/>
    <mergeCell ref="J47:L47"/>
    <mergeCell ref="M47:O47"/>
    <mergeCell ref="M42:O42"/>
    <mergeCell ref="D43:F43"/>
    <mergeCell ref="G43:I43"/>
    <mergeCell ref="D46:F46"/>
    <mergeCell ref="G46:I46"/>
    <mergeCell ref="J43:L43"/>
    <mergeCell ref="M43:O43"/>
    <mergeCell ref="A46:A49"/>
    <mergeCell ref="B46:B49"/>
    <mergeCell ref="C46:C49"/>
    <mergeCell ref="M51:O51"/>
    <mergeCell ref="M50:O50"/>
    <mergeCell ref="D38:F38"/>
    <mergeCell ref="J30:L30"/>
    <mergeCell ref="D31:F31"/>
    <mergeCell ref="G31:I31"/>
    <mergeCell ref="J31:L31"/>
    <mergeCell ref="A30:A33"/>
    <mergeCell ref="B30:B33"/>
    <mergeCell ref="C30:C33"/>
    <mergeCell ref="D30:F30"/>
    <mergeCell ref="A38:C41"/>
    <mergeCell ref="G38:I38"/>
    <mergeCell ref="A42:A45"/>
    <mergeCell ref="B42:B45"/>
    <mergeCell ref="C42:C45"/>
    <mergeCell ref="D42:F42"/>
    <mergeCell ref="G42:I42"/>
    <mergeCell ref="J42:L42"/>
    <mergeCell ref="J34:L34"/>
    <mergeCell ref="A34:A37"/>
    <mergeCell ref="B34:B37"/>
    <mergeCell ref="C34:C37"/>
    <mergeCell ref="D34:F34"/>
    <mergeCell ref="G34:I34"/>
    <mergeCell ref="G27:I27"/>
    <mergeCell ref="B26:B29"/>
    <mergeCell ref="C26:C29"/>
    <mergeCell ref="D27:F27"/>
    <mergeCell ref="D26:F26"/>
    <mergeCell ref="G26:I26"/>
    <mergeCell ref="M23:O23"/>
    <mergeCell ref="A14:A17"/>
    <mergeCell ref="A26:A29"/>
    <mergeCell ref="D18:F18"/>
    <mergeCell ref="G18:I18"/>
    <mergeCell ref="J18:L18"/>
    <mergeCell ref="M18:O18"/>
    <mergeCell ref="D19:F19"/>
    <mergeCell ref="G19:I19"/>
    <mergeCell ref="J19:L19"/>
    <mergeCell ref="M19:O19"/>
    <mergeCell ref="M22:O22"/>
    <mergeCell ref="A22:C25"/>
    <mergeCell ref="D22:F22"/>
    <mergeCell ref="G22:I22"/>
    <mergeCell ref="J22:L22"/>
    <mergeCell ref="D23:F23"/>
    <mergeCell ref="G23:I23"/>
    <mergeCell ref="J23:L23"/>
    <mergeCell ref="A18:C21"/>
    <mergeCell ref="A12:C12"/>
    <mergeCell ref="D12:F12"/>
    <mergeCell ref="G12:I12"/>
    <mergeCell ref="J12:L12"/>
    <mergeCell ref="A13:C13"/>
    <mergeCell ref="B14:B17"/>
    <mergeCell ref="P9:R9"/>
    <mergeCell ref="P12:R12"/>
    <mergeCell ref="K3:N3"/>
    <mergeCell ref="M5:N5"/>
    <mergeCell ref="A9:A10"/>
    <mergeCell ref="B9:B10"/>
    <mergeCell ref="C9:C10"/>
    <mergeCell ref="D9:F9"/>
    <mergeCell ref="G9:I9"/>
    <mergeCell ref="A7:O7"/>
    <mergeCell ref="A8:O8"/>
    <mergeCell ref="M12:O12"/>
    <mergeCell ref="J9:L9"/>
    <mergeCell ref="M9:O9"/>
  </mergeCells>
  <pageMargins left="0.51181102362204722" right="0.51181102362204722" top="0.35433070866141736" bottom="0.35433070866141736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2024-01-31T07:31:08Z</dcterms:modified>
</cp:coreProperties>
</file>