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Users\KirichukLL\Desktop\годов.отчет 2022\Отчет по поселениям 2022 год\Лучегорское ГП\Пояснительная записка к отчету\"/>
    </mc:Choice>
  </mc:AlternateContent>
  <xr:revisionPtr revIDLastSave="0" documentId="13_ncr:1_{35D1B4AA-B3ED-422D-A5B3-C8107E35F3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3" r:id="rId1"/>
  </sheets>
  <definedNames>
    <definedName name="_xlnm.Print_Area" localSheetId="0">'2022'!$A$1:$H$58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3" l="1"/>
  <c r="C45" i="3"/>
  <c r="E45" i="3"/>
  <c r="F52" i="3"/>
  <c r="D52" i="3"/>
  <c r="H38" i="3"/>
  <c r="G57" i="3"/>
  <c r="G55" i="3"/>
  <c r="G54" i="3"/>
  <c r="G52" i="3"/>
  <c r="G51" i="3"/>
  <c r="G50" i="3"/>
  <c r="G49" i="3"/>
  <c r="G48" i="3"/>
  <c r="G47" i="3"/>
  <c r="H45" i="3" l="1"/>
  <c r="G45" i="3"/>
  <c r="H37" i="3"/>
  <c r="G37" i="3"/>
  <c r="D50" i="3" l="1"/>
  <c r="D48" i="3"/>
  <c r="D43" i="3"/>
  <c r="D41" i="3"/>
  <c r="C25" i="3"/>
  <c r="C16" i="3"/>
  <c r="C11" i="3"/>
  <c r="G15" i="3"/>
  <c r="E11" i="3"/>
  <c r="H14" i="3"/>
  <c r="G14" i="3"/>
  <c r="C39" i="3" l="1"/>
  <c r="C44" i="3" s="1"/>
  <c r="C58" i="3" s="1"/>
  <c r="D51" i="3" l="1"/>
  <c r="D23" i="3"/>
  <c r="D13" i="3"/>
  <c r="D40" i="3"/>
  <c r="D29" i="3"/>
  <c r="D21" i="3"/>
  <c r="D31" i="3"/>
  <c r="D56" i="3"/>
  <c r="D42" i="3"/>
  <c r="D28" i="3"/>
  <c r="D20" i="3"/>
  <c r="D17" i="3"/>
  <c r="D26" i="3"/>
  <c r="D25" i="3"/>
  <c r="D15" i="3"/>
  <c r="D12" i="3"/>
  <c r="D24" i="3"/>
  <c r="D49" i="3"/>
  <c r="D32" i="3"/>
  <c r="D22" i="3"/>
  <c r="D30" i="3"/>
  <c r="D38" i="3"/>
  <c r="D35" i="3"/>
  <c r="D46" i="3"/>
  <c r="D53" i="3"/>
  <c r="D14" i="3"/>
  <c r="D18" i="3"/>
  <c r="D19" i="3"/>
  <c r="D27" i="3"/>
  <c r="D54" i="3"/>
  <c r="D47" i="3"/>
  <c r="D33" i="3"/>
  <c r="D34" i="3"/>
  <c r="D37" i="3"/>
  <c r="D36" i="3"/>
  <c r="G46" i="3"/>
  <c r="F50" i="3"/>
  <c r="F48" i="3"/>
  <c r="D16" i="3" l="1"/>
  <c r="D45" i="3"/>
  <c r="D11" i="3"/>
  <c r="H53" i="3"/>
  <c r="D39" i="3" l="1"/>
  <c r="D44" i="3" s="1"/>
  <c r="H56" i="3"/>
  <c r="H54" i="3"/>
  <c r="H51" i="3"/>
  <c r="H49" i="3"/>
  <c r="H47" i="3"/>
  <c r="H46" i="3"/>
  <c r="G43" i="3"/>
  <c r="F43" i="3"/>
  <c r="H42" i="3"/>
  <c r="G42" i="3"/>
  <c r="G41" i="3"/>
  <c r="F41" i="3"/>
  <c r="H40" i="3"/>
  <c r="G40" i="3"/>
  <c r="H36" i="3"/>
  <c r="H35" i="3"/>
  <c r="G35" i="3"/>
  <c r="H34" i="3"/>
  <c r="G34" i="3"/>
  <c r="H33" i="3"/>
  <c r="H32" i="3"/>
  <c r="G32" i="3"/>
  <c r="G31" i="3"/>
  <c r="H30" i="3"/>
  <c r="G30" i="3"/>
  <c r="G29" i="3"/>
  <c r="H28" i="3"/>
  <c r="G28" i="3"/>
  <c r="H27" i="3"/>
  <c r="G27" i="3"/>
  <c r="H26" i="3"/>
  <c r="G26" i="3"/>
  <c r="E25" i="3"/>
  <c r="G24" i="3"/>
  <c r="H23" i="3"/>
  <c r="G23" i="3"/>
  <c r="G22" i="3"/>
  <c r="H21" i="3"/>
  <c r="G21" i="3"/>
  <c r="H20" i="3"/>
  <c r="G20" i="3"/>
  <c r="H19" i="3"/>
  <c r="G19" i="3"/>
  <c r="H18" i="3"/>
  <c r="G18" i="3"/>
  <c r="H17" i="3"/>
  <c r="G17" i="3"/>
  <c r="E16" i="3"/>
  <c r="H15" i="3"/>
  <c r="H13" i="3"/>
  <c r="G13" i="3"/>
  <c r="H12" i="3"/>
  <c r="G12" i="3"/>
  <c r="E39" i="3" l="1"/>
  <c r="E44" i="3" s="1"/>
  <c r="E58" i="3" s="1"/>
  <c r="H59" i="3" s="1"/>
  <c r="H11" i="3"/>
  <c r="H16" i="3"/>
  <c r="G11" i="3"/>
  <c r="G16" i="3"/>
  <c r="G25" i="3"/>
  <c r="H25" i="3"/>
  <c r="H39" i="3" l="1"/>
  <c r="G39" i="3"/>
  <c r="G58" i="3"/>
  <c r="F51" i="3"/>
  <c r="D58" i="3"/>
  <c r="F37" i="3"/>
  <c r="F15" i="3"/>
  <c r="F14" i="3"/>
  <c r="F29" i="3"/>
  <c r="F24" i="3" l="1"/>
  <c r="F31" i="3"/>
  <c r="H58" i="3"/>
  <c r="F22" i="3"/>
  <c r="H44" i="3"/>
  <c r="G44" i="3"/>
  <c r="F56" i="3" l="1"/>
  <c r="F53" i="3"/>
  <c r="F47" i="3"/>
  <c r="F46" i="3"/>
  <c r="F54" i="3"/>
  <c r="F49" i="3"/>
  <c r="F30" i="3"/>
  <c r="F23" i="3"/>
  <c r="F40" i="3"/>
  <c r="F32" i="3"/>
  <c r="F13" i="3"/>
  <c r="F12" i="3"/>
  <c r="F36" i="3"/>
  <c r="F35" i="3"/>
  <c r="F34" i="3"/>
  <c r="F33" i="3"/>
  <c r="F42" i="3"/>
  <c r="F38" i="3"/>
  <c r="F28" i="3"/>
  <c r="F27" i="3"/>
  <c r="F26" i="3"/>
  <c r="F25" i="3"/>
  <c r="F21" i="3"/>
  <c r="F20" i="3"/>
  <c r="F19" i="3"/>
  <c r="F18" i="3"/>
  <c r="F17" i="3"/>
  <c r="F45" i="3" l="1"/>
  <c r="F11" i="3"/>
  <c r="F16" i="3"/>
  <c r="F39" i="3" l="1"/>
  <c r="F44" i="3" s="1"/>
  <c r="F58" i="3" s="1"/>
</calcChain>
</file>

<file path=xl/sharedStrings.xml><?xml version="1.0" encoding="utf-8"?>
<sst xmlns="http://schemas.openxmlformats.org/spreadsheetml/2006/main" count="87" uniqueCount="83">
  <si>
    <t>Налог на доходы физических лиц</t>
  </si>
  <si>
    <t>182 1 01 02010 01 0000 110</t>
  </si>
  <si>
    <t>182 1 01 02020 01 0000 110</t>
  </si>
  <si>
    <t>182 1 01 02030 01 0000 110</t>
  </si>
  <si>
    <t>Налоги на товары (работы, услуги), реализуемые на территории РФ</t>
  </si>
  <si>
    <t>Единый сельскохозяйственный налог</t>
  </si>
  <si>
    <t>182 1 05 03010 01 0000 110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</si>
  <si>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</si>
  <si>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</si>
  <si>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182 1 06 06033 13 0000 110</t>
  </si>
  <si>
    <t>182 1 06 06043 13 0000 110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</si>
  <si>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</si>
  <si>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818 1 11 05013 13 1000 120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</si>
  <si>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</si>
  <si>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818 1 11 05075 13 0000 120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</si>
  <si>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</si>
  <si>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818 1 11 09045 13 1000 120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</si>
  <si>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</si>
  <si>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818 1 14 02053 13 0000 410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</si>
  <si>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</si>
  <si>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818 1 14 06013 13 0000 430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</si>
  <si>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</si>
  <si>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Итого ДОХОДЫ </t>
  </si>
  <si>
    <t xml:space="preserve">Прочие неналоговые доходы  бюджетов городских поселений </t>
  </si>
  <si>
    <t>818 1 17 05050 13 0000 180</t>
  </si>
  <si>
    <t xml:space="preserve">Безвозмездные поступления всего 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</si>
  <si>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</si>
  <si>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</si>
  <si>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</si>
  <si>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818 2 07 05030 13 0000 180</t>
  </si>
  <si>
    <t>кассовое исполнение, тыс. руб.</t>
  </si>
  <si>
    <t>структура, %</t>
  </si>
  <si>
    <t>кассовое исполнение, %</t>
  </si>
  <si>
    <t>кассовое исполнение, тыс.руб</t>
  </si>
  <si>
    <t>Код по БК</t>
  </si>
  <si>
    <t>Наименование источника</t>
  </si>
  <si>
    <t>182 1 01 02000 01 0000 110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</si>
  <si>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</si>
  <si>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</si>
  <si>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</si>
  <si>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</si>
  <si>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</si>
  <si>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</si>
  <si>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(пени по соответствующему платежу)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</si>
  <si>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</si>
  <si>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</si>
  <si>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</si>
  <si>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</si>
  <si>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182 1 05 03000 01 0000 110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</si>
  <si>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</si>
  <si>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</si>
  <si>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</t>
  </si>
  <si>
    <t>182 1 06 06000 00 0000 110</t>
  </si>
  <si>
    <t>100 1 03 00000 00 0000 000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</si>
  <si>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</t>
  </si>
  <si>
    <t>Невыясненные поступления в бюджеты городских поселений</t>
  </si>
  <si>
    <t>818 1 17 01050 13 0000 180</t>
  </si>
  <si>
    <t>818 1 16 07010 13 0000 140</t>
  </si>
  <si>
    <t>197 1 16 02020 02 0000 140</t>
  </si>
  <si>
    <t>818 1 13 02995 13 0000 410</t>
  </si>
  <si>
    <t>818 2 02 15001 13 0000 150</t>
  </si>
  <si>
    <t>818 2 02 25555 13 0000 150</t>
  </si>
  <si>
    <t>Итого налоговые и неналоговые доходы</t>
  </si>
  <si>
    <t>Субсидии бюджетам городских поселений на реализацию программ формирования современной городской средыы</t>
  </si>
  <si>
    <t>Субсидии из краевого бюджета бюджетам городским поселениям на социальные выплаты молодым семьям для приобретения (строительства) стандартного жилья</t>
  </si>
  <si>
    <t>818 2 02 25497 13 0000 150</t>
  </si>
  <si>
    <t>818 2 02 29999 13 0000 150</t>
  </si>
  <si>
    <t>818 2 02 49999 13 0000 150</t>
  </si>
  <si>
    <t>Прочие межбюджетные трансферты, передаваемые бюджетам городских поселений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</si>
  <si>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</si>
  <si>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</si>
  <si>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779 1 16 07090 13 0000 140</t>
  </si>
  <si>
    <t>818 2 02 25576 13 0000 150</t>
  </si>
  <si>
    <t>Субсидии бюджетам городских поселений на обеспечение комплексного развития сельских территорий</t>
  </si>
  <si>
    <t>динамика 2022/2021</t>
  </si>
  <si>
    <t xml:space="preserve">ВСЕГО поступления в местный бюджет </t>
  </si>
  <si>
    <t>Приложение 1</t>
  </si>
  <si>
    <t>к пояснительной записке об исполнении бюджета</t>
  </si>
  <si>
    <t>Лучегорского городского поселения за 2022 год</t>
  </si>
  <si>
    <t>Динамика исполнения бюджета Лучегорского городского поселения по доходам                                                                   за  2021 и 2022 годы</t>
  </si>
  <si>
    <t>2021 год</t>
  </si>
  <si>
    <t>2022 год</t>
  </si>
  <si>
    <t xml:space="preserve">Прочие доходы от компенсации затрат бюджетов городских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</si>
</sst>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7"/>
      <name val="Arial Cyr"/>
      <charset val="204"/>
    </font>
    <font>
      <b/>
      <sz val="9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9" fontId="3" fillId="0" borderId="0" xfId="1" applyFont="1"/>
    <xf numFmtId="0" fontId="5" fillId="0" borderId="0" xfId="0" applyFont="1"/>
    <xf numFmtId="0" fontId="6" fillId="0" borderId="2" xfId="0" applyFont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vertical="top" wrapText="1"/>
    </xf>
    <xf numFmtId="4" fontId="7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0" borderId="2" xfId="0" applyFont="1" applyBorder="1" applyAlignment="1">
      <alignment horizontal="left" vertical="top" wrapText="1"/>
    </xf>
    <xf numFmtId="2" fontId="3" fillId="0" borderId="0" xfId="0" applyNumberFormat="1" applyFont="1"/>
    <xf numFmtId="2" fontId="6" fillId="0" borderId="0" xfId="0" applyNumberFormat="1" applyFont="1"/>
    <xf numFmtId="2" fontId="8" fillId="0" borderId="0" xfId="0" applyNumberFormat="1" applyFont="1"/>
    <xf numFmtId="2" fontId="5" fillId="0" borderId="0" xfId="0" applyNumberFormat="1" applyFont="1"/>
    <xf numFmtId="4" fontId="0" fillId="0" borderId="0" xfId="0" applyNumberForma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4" fontId="6" fillId="4" borderId="2" xfId="1" applyNumberFormat="1" applyFont="1" applyFill="1" applyBorder="1" applyAlignment="1">
      <alignment horizontal="center" vertical="center"/>
    </xf>
    <xf numFmtId="4" fontId="7" fillId="4" borderId="2" xfId="1" applyNumberFormat="1" applyFont="1" applyFill="1" applyBorder="1" applyAlignment="1">
      <alignment horizontal="center" vertical="center"/>
    </xf>
    <xf numFmtId="4" fontId="6" fillId="3" borderId="2" xfId="1" applyNumberFormat="1" applyFont="1" applyFill="1" applyBorder="1" applyAlignment="1">
      <alignment horizontal="center" vertical="center"/>
    </xf>
    <xf numFmtId="4" fontId="7" fillId="3" borderId="2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9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4" fontId="1" fillId="0" borderId="0" xfId="0" applyNumberFormat="1" applyFont="1"/>
    <xf numFmtId="4" fontId="5" fillId="0" borderId="0" xfId="0" applyNumberFormat="1" applyFont="1"/>
    <xf numFmtId="0" fontId="3" fillId="0" borderId="2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" fontId="6" fillId="2" borderId="7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4" fontId="6" fillId="2" borderId="5" xfId="1" applyNumberFormat="1" applyFont="1" applyFill="1" applyBorder="1" applyAlignment="1">
      <alignment horizontal="center" vertical="center"/>
    </xf>
    <xf numFmtId="4" fontId="6" fillId="2" borderId="6" xfId="1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4" fontId="3" fillId="0" borderId="0" xfId="0" applyNumberFormat="1" applyFont="1"/>
    <xf numFmtId="0" fontId="3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7"/>
  <sheetViews>
    <sheetView tabSelected="1" view="pageBreakPreview" zoomScaleNormal="100" zoomScaleSheetLayoutView="100" workbookViewId="0">
      <pane xSplit="2" ySplit="10" topLeftCell="C35" activePane="bottomRight" state="frozen"/>
      <selection pane="topRight" activeCell="B1" sqref="B1"/>
      <selection pane="bottomLeft" activeCell="A6" sqref="A6"/>
      <selection pane="bottomRight" activeCell="P35" sqref="P35"/>
    </sheetView>
  </sheetViews>
  <sheetFormatPr defaultRowHeight="12.75" x14ac:dyDescent="0.2"/>
  <cols>
    <col min="1" max="1" width="19.140625" style="31" customWidth="1"/>
    <col min="2" max="2" width="28.140625" customWidth="1"/>
    <col min="3" max="3" width="10" style="15" bestFit="1" customWidth="1"/>
    <col min="4" max="4" width="10.85546875" style="9" bestFit="1" customWidth="1"/>
    <col min="5" max="5" width="10" bestFit="1" customWidth="1"/>
    <col min="6" max="6" width="10.85546875" bestFit="1" customWidth="1"/>
    <col min="7" max="7" width="10" bestFit="1" customWidth="1"/>
    <col min="8" max="8" width="10" style="1" bestFit="1" customWidth="1"/>
  </cols>
  <sheetData>
    <row r="1" spans="1:15" ht="12" customHeight="1" x14ac:dyDescent="0.2">
      <c r="B1" s="21"/>
      <c r="D1" s="22"/>
      <c r="E1" s="51" t="s">
        <v>76</v>
      </c>
      <c r="F1" s="51"/>
      <c r="G1" s="51"/>
      <c r="H1" s="51"/>
    </row>
    <row r="2" spans="1:15" ht="12" customHeight="1" x14ac:dyDescent="0.2">
      <c r="B2" s="20"/>
      <c r="D2" s="23"/>
      <c r="E2" s="51" t="s">
        <v>77</v>
      </c>
      <c r="F2" s="51"/>
      <c r="G2" s="51"/>
      <c r="H2" s="51"/>
    </row>
    <row r="3" spans="1:15" ht="12" customHeight="1" x14ac:dyDescent="0.2">
      <c r="B3" s="20"/>
      <c r="D3" s="23"/>
      <c r="E3" s="51" t="s">
        <v>78</v>
      </c>
      <c r="F3" s="51"/>
      <c r="G3" s="51"/>
      <c r="H3" s="51"/>
    </row>
    <row r="4" spans="1:15" ht="12" customHeight="1" x14ac:dyDescent="0.2">
      <c r="B4" s="20"/>
      <c r="D4" s="23"/>
      <c r="E4" s="52"/>
      <c r="F4" s="52"/>
      <c r="G4" s="52"/>
      <c r="H4" s="52"/>
    </row>
    <row r="5" spans="1:15" ht="12.75" customHeight="1" x14ac:dyDescent="0.2">
      <c r="B5" s="20"/>
      <c r="D5" s="23"/>
      <c r="E5" s="23"/>
      <c r="F5" s="24"/>
      <c r="G5" s="24"/>
      <c r="H5" s="24"/>
    </row>
    <row r="6" spans="1:15" ht="12" customHeight="1" x14ac:dyDescent="0.2">
      <c r="A6" s="53" t="s">
        <v>79</v>
      </c>
      <c r="B6" s="53"/>
      <c r="C6" s="53"/>
      <c r="D6" s="53"/>
      <c r="E6" s="53"/>
      <c r="F6" s="53"/>
      <c r="G6" s="53"/>
      <c r="H6" s="53"/>
    </row>
    <row r="7" spans="1:15" ht="18.75" customHeight="1" x14ac:dyDescent="0.2">
      <c r="A7" s="53"/>
      <c r="B7" s="53"/>
      <c r="C7" s="53"/>
      <c r="D7" s="53"/>
      <c r="E7" s="53"/>
      <c r="F7" s="53"/>
      <c r="G7" s="53"/>
      <c r="H7" s="53"/>
    </row>
    <row r="8" spans="1:15" ht="10.5" customHeight="1" x14ac:dyDescent="0.2">
      <c r="B8" s="19"/>
      <c r="C8" s="38"/>
      <c r="D8" s="19"/>
      <c r="E8" s="19"/>
      <c r="F8" s="19"/>
      <c r="G8" s="19"/>
    </row>
    <row r="9" spans="1:15" ht="11.25" customHeight="1" x14ac:dyDescent="0.2">
      <c r="A9" s="56" t="s">
        <v>34</v>
      </c>
      <c r="B9" s="56" t="s">
        <v>35</v>
      </c>
      <c r="C9" s="56" t="s">
        <v>80</v>
      </c>
      <c r="D9" s="56"/>
      <c r="E9" s="56" t="s">
        <v>81</v>
      </c>
      <c r="F9" s="56"/>
      <c r="G9" s="57" t="s">
        <v>74</v>
      </c>
      <c r="H9" s="57"/>
      <c r="I9" s="2"/>
      <c r="J9" s="2"/>
      <c r="K9" s="2"/>
      <c r="L9" s="2"/>
      <c r="M9" s="2"/>
      <c r="N9" s="2"/>
      <c r="O9" s="2"/>
    </row>
    <row r="10" spans="1:15" ht="33.75" customHeight="1" x14ac:dyDescent="0.2">
      <c r="A10" s="56"/>
      <c r="B10" s="56"/>
      <c r="C10" s="39" t="s">
        <v>30</v>
      </c>
      <c r="D10" s="40" t="s">
        <v>31</v>
      </c>
      <c r="E10" s="40" t="s">
        <v>30</v>
      </c>
      <c r="F10" s="40" t="s">
        <v>31</v>
      </c>
      <c r="G10" s="40" t="s">
        <v>32</v>
      </c>
      <c r="H10" s="40" t="s">
        <v>33</v>
      </c>
      <c r="I10" s="2"/>
      <c r="J10" s="2"/>
      <c r="K10" s="2"/>
      <c r="L10" s="2"/>
      <c r="M10" s="2"/>
      <c r="N10" s="2"/>
      <c r="O10" s="2"/>
    </row>
    <row r="11" spans="1:15" ht="18.75" customHeight="1" x14ac:dyDescent="0.2">
      <c r="A11" s="32" t="s">
        <v>36</v>
      </c>
      <c r="B11" s="3" t="s">
        <v>0</v>
      </c>
      <c r="C11" s="41">
        <f t="shared" ref="C11:D11" si="0">SUM(C12:C15)</f>
        <v>50389.21</v>
      </c>
      <c r="D11" s="41">
        <f t="shared" si="0"/>
        <v>32.236393776634308</v>
      </c>
      <c r="E11" s="41">
        <f t="shared" ref="E11:H11" si="1">SUM(E12:E15)</f>
        <v>52061.56</v>
      </c>
      <c r="F11" s="41">
        <f t="shared" si="1"/>
        <v>41.121033520852578</v>
      </c>
      <c r="G11" s="41">
        <f>SUM(G12:G15)</f>
        <v>402.51258283181267</v>
      </c>
      <c r="H11" s="41">
        <f t="shared" si="1"/>
        <v>1672.3500000000001</v>
      </c>
      <c r="I11" s="35"/>
      <c r="J11" s="5"/>
      <c r="K11" s="5"/>
      <c r="L11" s="5"/>
      <c r="M11" s="5"/>
      <c r="N11" s="5"/>
      <c r="O11" s="5"/>
    </row>
    <row r="12" spans="1:15" ht="68.25" customHeight="1" x14ac:dyDescent="0.2">
      <c r="A12" s="29" t="s">
        <v>1</v>
      </c>
      <c r="B12" s="10" t="s">
        <v>41</v>
      </c>
      <c r="C12" s="41">
        <v>49905.14</v>
      </c>
      <c r="D12" s="43">
        <f>(C12/C58)*100</f>
        <v>31.926710986698616</v>
      </c>
      <c r="E12" s="41">
        <v>51584.89</v>
      </c>
      <c r="F12" s="43">
        <f>(E12/E58)*100</f>
        <v>40.744533795366351</v>
      </c>
      <c r="G12" s="43">
        <f t="shared" ref="G12:G24" si="2">(E12/C12)*100</f>
        <v>103.36588575846095</v>
      </c>
      <c r="H12" s="41">
        <f t="shared" ref="H12:H21" si="3">E12-C12</f>
        <v>1679.75</v>
      </c>
      <c r="I12" s="5"/>
      <c r="J12" s="5"/>
      <c r="K12" s="5"/>
      <c r="L12" s="5"/>
      <c r="M12" s="5"/>
      <c r="N12" s="5"/>
      <c r="O12" s="5"/>
    </row>
    <row r="13" spans="1:15" ht="97.5" customHeight="1" x14ac:dyDescent="0.2">
      <c r="A13" s="29" t="s">
        <v>2</v>
      </c>
      <c r="B13" s="10" t="s">
        <v>42</v>
      </c>
      <c r="C13" s="41">
        <v>133.69999999999999</v>
      </c>
      <c r="D13" s="43">
        <f>(C13/C58)*100</f>
        <v>8.5534300854012327E-2</v>
      </c>
      <c r="E13" s="41">
        <v>98.64</v>
      </c>
      <c r="F13" s="43">
        <f>(E13/E58)*100</f>
        <v>7.791120255514622E-2</v>
      </c>
      <c r="G13" s="43">
        <f t="shared" si="2"/>
        <v>73.777112939416611</v>
      </c>
      <c r="H13" s="41">
        <f t="shared" si="3"/>
        <v>-35.059999999999988</v>
      </c>
      <c r="I13" s="5"/>
      <c r="J13" s="5"/>
      <c r="K13" s="5"/>
      <c r="L13" s="5"/>
      <c r="M13" s="5"/>
      <c r="N13" s="5"/>
      <c r="O13" s="5"/>
    </row>
    <row r="14" spans="1:15" ht="86.25" customHeight="1" x14ac:dyDescent="0.2">
      <c r="A14" s="29" t="s">
        <v>3</v>
      </c>
      <c r="B14" s="10" t="s">
        <v>43</v>
      </c>
      <c r="C14" s="41">
        <v>289.29000000000002</v>
      </c>
      <c r="D14" s="43">
        <f>(C14/C58)*100</f>
        <v>0.18507268432353949</v>
      </c>
      <c r="E14" s="41">
        <v>304.70999999999998</v>
      </c>
      <c r="F14" s="43">
        <f>(E14/E58)*100</f>
        <v>0.24067642468145381</v>
      </c>
      <c r="G14" s="43">
        <f t="shared" ref="G14" si="4">(E14/C14)*100</f>
        <v>105.33029140309031</v>
      </c>
      <c r="H14" s="41">
        <f t="shared" ref="H14" si="5">E14-C14</f>
        <v>15.419999999999959</v>
      </c>
      <c r="I14" s="5"/>
      <c r="J14" s="5"/>
      <c r="K14" s="5"/>
      <c r="L14" s="5"/>
      <c r="M14" s="5"/>
      <c r="N14" s="5"/>
      <c r="O14" s="5"/>
    </row>
    <row r="15" spans="1:15" ht="44.25" customHeight="1" x14ac:dyDescent="0.2">
      <c r="A15" s="29" t="s">
        <v>69</v>
      </c>
      <c r="B15" s="10" t="s">
        <v>70</v>
      </c>
      <c r="C15" s="41">
        <v>61.08</v>
      </c>
      <c r="D15" s="43">
        <f>(C15/C58)*100</f>
        <v>3.9075804758138169E-2</v>
      </c>
      <c r="E15" s="41">
        <v>73.319999999999993</v>
      </c>
      <c r="F15" s="43">
        <f>(E15/E58)*100</f>
        <v>5.791209824962814E-2</v>
      </c>
      <c r="G15" s="43">
        <f>(E15/C15)*100</f>
        <v>120.03929273084479</v>
      </c>
      <c r="H15" s="41">
        <f t="shared" si="3"/>
        <v>12.239999999999995</v>
      </c>
      <c r="I15" s="5"/>
      <c r="J15" s="5"/>
      <c r="K15" s="5"/>
      <c r="L15" s="5"/>
      <c r="M15" s="5"/>
      <c r="N15" s="5"/>
      <c r="O15" s="5"/>
    </row>
    <row r="16" spans="1:15" ht="18" customHeight="1" x14ac:dyDescent="0.2">
      <c r="A16" s="32" t="s">
        <v>53</v>
      </c>
      <c r="B16" s="34" t="s">
        <v>4</v>
      </c>
      <c r="C16" s="43">
        <f>C17+C18+C19+C20</f>
        <v>2315.64</v>
      </c>
      <c r="D16" s="43">
        <f>D17+D18+D19+D20</f>
        <v>1.4814259418817137</v>
      </c>
      <c r="E16" s="43">
        <f>E17+E18+E19+E20</f>
        <v>2877.03</v>
      </c>
      <c r="F16" s="43">
        <f>F17+F18+F19+F20</f>
        <v>2.2724337701463133</v>
      </c>
      <c r="G16" s="43">
        <f t="shared" si="2"/>
        <v>124.24340571073225</v>
      </c>
      <c r="H16" s="41">
        <f t="shared" si="3"/>
        <v>561.39000000000033</v>
      </c>
      <c r="I16" s="5"/>
      <c r="J16" s="5"/>
      <c r="K16" s="5"/>
      <c r="L16" s="5"/>
      <c r="M16" s="5"/>
      <c r="N16" s="5"/>
      <c r="O16" s="5"/>
    </row>
    <row r="17" spans="1:15" ht="68.25" x14ac:dyDescent="0.2">
      <c r="A17" s="29" t="s">
        <v>37</v>
      </c>
      <c r="B17" s="10" t="s">
        <v>44</v>
      </c>
      <c r="C17" s="41">
        <v>1069.04</v>
      </c>
      <c r="D17" s="43">
        <f>(C17/C58)*100</f>
        <v>0.68391614798035416</v>
      </c>
      <c r="E17" s="41">
        <v>1442.28</v>
      </c>
      <c r="F17" s="43">
        <f>(E17/E58)*100</f>
        <v>1.1391906855356477</v>
      </c>
      <c r="G17" s="43">
        <f t="shared" si="2"/>
        <v>134.91356731272919</v>
      </c>
      <c r="H17" s="41">
        <f t="shared" si="3"/>
        <v>373.24</v>
      </c>
      <c r="I17" s="5"/>
      <c r="J17" s="5"/>
      <c r="K17" s="5"/>
      <c r="L17" s="5"/>
      <c r="M17" s="5"/>
      <c r="N17" s="5"/>
      <c r="O17" s="5"/>
    </row>
    <row r="18" spans="1:15" ht="87.75" x14ac:dyDescent="0.2">
      <c r="A18" s="29" t="s">
        <v>38</v>
      </c>
      <c r="B18" s="10" t="s">
        <v>45</v>
      </c>
      <c r="C18" s="41">
        <v>7.52</v>
      </c>
      <c r="D18" s="43">
        <f>(C18/C58)*100</f>
        <v>4.8109045805697281E-3</v>
      </c>
      <c r="E18" s="41">
        <v>7.79</v>
      </c>
      <c r="F18" s="43">
        <f>(E18/E58)*100</f>
        <v>6.1529629755128663E-3</v>
      </c>
      <c r="G18" s="43">
        <f t="shared" si="2"/>
        <v>103.5904255319149</v>
      </c>
      <c r="H18" s="41">
        <f t="shared" si="3"/>
        <v>0.27000000000000046</v>
      </c>
      <c r="I18" s="5"/>
      <c r="J18" s="5"/>
      <c r="K18" s="5"/>
      <c r="L18" s="5"/>
      <c r="M18" s="5"/>
      <c r="N18" s="5"/>
      <c r="O18" s="5"/>
    </row>
    <row r="19" spans="1:15" ht="78" x14ac:dyDescent="0.2">
      <c r="A19" s="29" t="s">
        <v>39</v>
      </c>
      <c r="B19" s="10" t="s">
        <v>46</v>
      </c>
      <c r="C19" s="41">
        <v>1421.38</v>
      </c>
      <c r="D19" s="43">
        <f>(C19/C58)*100</f>
        <v>0.90932494052263324</v>
      </c>
      <c r="E19" s="41">
        <v>1592.43</v>
      </c>
      <c r="F19" s="43">
        <f>(E19/E58)*100</f>
        <v>1.2577872697170671</v>
      </c>
      <c r="G19" s="43">
        <f t="shared" si="2"/>
        <v>112.03407955648734</v>
      </c>
      <c r="H19" s="41">
        <f t="shared" si="3"/>
        <v>171.04999999999995</v>
      </c>
      <c r="I19" s="5"/>
      <c r="J19" s="5"/>
      <c r="K19" s="5"/>
      <c r="L19" s="5"/>
      <c r="M19" s="5"/>
      <c r="N19" s="5"/>
      <c r="O19" s="5"/>
    </row>
    <row r="20" spans="1:15" ht="68.25" customHeight="1" x14ac:dyDescent="0.2">
      <c r="A20" s="29" t="s">
        <v>40</v>
      </c>
      <c r="B20" s="10" t="s">
        <v>47</v>
      </c>
      <c r="C20" s="41">
        <v>-182.3</v>
      </c>
      <c r="D20" s="43">
        <f>(C20/C58)*100</f>
        <v>-0.1166260512018433</v>
      </c>
      <c r="E20" s="41">
        <v>-165.47</v>
      </c>
      <c r="F20" s="43">
        <f>(E20/E58)*100</f>
        <v>-0.13069714808191449</v>
      </c>
      <c r="G20" s="43">
        <f t="shared" si="2"/>
        <v>90.767964893033465</v>
      </c>
      <c r="H20" s="41">
        <f t="shared" si="3"/>
        <v>16.830000000000013</v>
      </c>
      <c r="I20" s="5"/>
      <c r="J20" s="5"/>
      <c r="K20" s="5"/>
      <c r="L20" s="5"/>
      <c r="M20" s="5"/>
      <c r="N20" s="5"/>
      <c r="O20" s="5"/>
    </row>
    <row r="21" spans="1:15" ht="10.5" customHeight="1" x14ac:dyDescent="0.2">
      <c r="A21" s="6" t="s">
        <v>48</v>
      </c>
      <c r="B21" s="34" t="s">
        <v>5</v>
      </c>
      <c r="C21" s="54">
        <v>1.47</v>
      </c>
      <c r="D21" s="58">
        <f>(C21/C58)*100</f>
        <v>9.404294858294549E-4</v>
      </c>
      <c r="E21" s="54">
        <v>-0.19</v>
      </c>
      <c r="F21" s="58">
        <f>(E21/E58)*100</f>
        <v>-1.5007226769543576E-4</v>
      </c>
      <c r="G21" s="60">
        <f t="shared" si="2"/>
        <v>-12.925170068027212</v>
      </c>
      <c r="H21" s="54">
        <f t="shared" si="3"/>
        <v>-1.66</v>
      </c>
      <c r="I21" s="5"/>
      <c r="J21" s="5"/>
      <c r="K21" s="5"/>
      <c r="L21" s="5"/>
      <c r="M21" s="5"/>
      <c r="N21" s="5"/>
      <c r="O21" s="5"/>
    </row>
    <row r="22" spans="1:15" ht="10.5" customHeight="1" x14ac:dyDescent="0.2">
      <c r="A22" s="6" t="s">
        <v>6</v>
      </c>
      <c r="B22" s="10" t="s">
        <v>5</v>
      </c>
      <c r="C22" s="54"/>
      <c r="D22" s="59">
        <f>(C22/$C$58)*100</f>
        <v>0</v>
      </c>
      <c r="E22" s="54"/>
      <c r="F22" s="59">
        <f>(E22/$C$58)*100</f>
        <v>0</v>
      </c>
      <c r="G22" s="61" t="e">
        <f t="shared" si="2"/>
        <v>#DIV/0!</v>
      </c>
      <c r="H22" s="55"/>
      <c r="I22" s="5"/>
      <c r="J22" s="5"/>
      <c r="K22" s="5"/>
      <c r="L22" s="5"/>
      <c r="M22" s="5"/>
      <c r="N22" s="5"/>
      <c r="O22" s="5"/>
    </row>
    <row r="23" spans="1:15" ht="28.5" customHeight="1" x14ac:dyDescent="0.2">
      <c r="A23" s="66" t="s">
        <v>8</v>
      </c>
      <c r="B23" s="68" t="s">
        <v>7</v>
      </c>
      <c r="C23" s="54">
        <v>5692.3</v>
      </c>
      <c r="D23" s="58">
        <f>(C23/C58)*100</f>
        <v>3.6416372531884402</v>
      </c>
      <c r="E23" s="54">
        <v>6424.71</v>
      </c>
      <c r="F23" s="58">
        <f>(E23/E58)*100</f>
        <v>5.0745831525554896</v>
      </c>
      <c r="G23" s="60">
        <f t="shared" si="2"/>
        <v>112.86667954956695</v>
      </c>
      <c r="H23" s="54">
        <f>E23-C23</f>
        <v>732.40999999999985</v>
      </c>
      <c r="I23" s="5"/>
      <c r="J23" s="5"/>
      <c r="K23" s="5"/>
      <c r="L23" s="5"/>
      <c r="M23" s="5"/>
      <c r="N23" s="5"/>
      <c r="O23" s="5"/>
    </row>
    <row r="24" spans="1:15" x14ac:dyDescent="0.2">
      <c r="A24" s="67"/>
      <c r="B24" s="69"/>
      <c r="C24" s="54"/>
      <c r="D24" s="59">
        <f>(C24/$C$58)*100</f>
        <v>0</v>
      </c>
      <c r="E24" s="54"/>
      <c r="F24" s="59">
        <f>(E24/$C$58)*100</f>
        <v>0</v>
      </c>
      <c r="G24" s="61" t="e">
        <f t="shared" si="2"/>
        <v>#DIV/0!</v>
      </c>
      <c r="H24" s="55"/>
      <c r="I24" s="5"/>
      <c r="J24" s="5"/>
      <c r="K24" s="5"/>
      <c r="L24" s="5"/>
      <c r="M24" s="5"/>
      <c r="N24" s="5"/>
      <c r="O24" s="5"/>
    </row>
    <row r="25" spans="1:15" ht="10.5" customHeight="1" x14ac:dyDescent="0.2">
      <c r="A25" s="6" t="s">
        <v>52</v>
      </c>
      <c r="B25" s="34" t="s">
        <v>51</v>
      </c>
      <c r="C25" s="41">
        <f>C26+C27</f>
        <v>5338.93</v>
      </c>
      <c r="D25" s="43">
        <f>(C25/C58)*100</f>
        <v>3.4155695202581304</v>
      </c>
      <c r="E25" s="41">
        <f>E26+E27</f>
        <v>3359.34</v>
      </c>
      <c r="F25" s="43">
        <f>(E25/E58)*100</f>
        <v>2.6533882724209743</v>
      </c>
      <c r="G25" s="43">
        <f>(E25/C25)*100</f>
        <v>62.921596649515912</v>
      </c>
      <c r="H25" s="41">
        <f>E25-C25</f>
        <v>-1979.5900000000001</v>
      </c>
      <c r="I25" s="5"/>
      <c r="J25" s="5"/>
      <c r="K25" s="5"/>
      <c r="L25" s="5"/>
      <c r="M25" s="5"/>
      <c r="N25" s="5"/>
      <c r="O25" s="5"/>
    </row>
    <row r="26" spans="1:15" ht="11.25" customHeight="1" x14ac:dyDescent="0.2">
      <c r="A26" s="6" t="s">
        <v>9</v>
      </c>
      <c r="B26" s="10" t="s">
        <v>50</v>
      </c>
      <c r="C26" s="41">
        <v>3675.96</v>
      </c>
      <c r="D26" s="43">
        <f>(C26/C58)*100</f>
        <v>2.3516878726051993</v>
      </c>
      <c r="E26" s="41">
        <v>2196.31</v>
      </c>
      <c r="F26" s="43">
        <f>(E26/E58)*100</f>
        <v>1.734764327695592</v>
      </c>
      <c r="G26" s="43">
        <f>(E26/C26)*100</f>
        <v>59.747929792489572</v>
      </c>
      <c r="H26" s="41">
        <f>E26-C26</f>
        <v>-1479.65</v>
      </c>
      <c r="I26" s="2"/>
      <c r="J26" s="2"/>
      <c r="K26" s="2"/>
      <c r="L26" s="2"/>
      <c r="M26" s="2"/>
      <c r="N26" s="2"/>
      <c r="O26" s="2"/>
    </row>
    <row r="27" spans="1:15" ht="12.75" customHeight="1" x14ac:dyDescent="0.2">
      <c r="A27" s="6" t="s">
        <v>10</v>
      </c>
      <c r="B27" s="10" t="s">
        <v>49</v>
      </c>
      <c r="C27" s="41">
        <v>1662.97</v>
      </c>
      <c r="D27" s="43">
        <f>(C27/C58)*100</f>
        <v>1.0638816476529311</v>
      </c>
      <c r="E27" s="41">
        <v>1163.03</v>
      </c>
      <c r="F27" s="43">
        <f>(E27/E58)*100</f>
        <v>0.91862394472538234</v>
      </c>
      <c r="G27" s="43">
        <f>(E27/C27)*100</f>
        <v>69.936920088756864</v>
      </c>
      <c r="H27" s="41">
        <f>E27-C27</f>
        <v>-499.94000000000005</v>
      </c>
      <c r="I27" s="2"/>
      <c r="J27" s="2"/>
      <c r="K27" s="2"/>
      <c r="L27" s="2"/>
      <c r="M27" s="2"/>
      <c r="N27" s="2"/>
      <c r="O27" s="2"/>
    </row>
    <row r="28" spans="1:15" ht="38.25" customHeight="1" x14ac:dyDescent="0.2">
      <c r="A28" s="62" t="s">
        <v>12</v>
      </c>
      <c r="B28" s="64" t="s">
        <v>11</v>
      </c>
      <c r="C28" s="54">
        <v>5148.71</v>
      </c>
      <c r="D28" s="58">
        <f>(C28/C58)*100</f>
        <v>3.2938766652959002</v>
      </c>
      <c r="E28" s="54">
        <v>3842.34</v>
      </c>
      <c r="F28" s="58">
        <f>(E28/E58)*100</f>
        <v>3.034887773983582</v>
      </c>
      <c r="G28" s="60">
        <f t="shared" ref="G28:G31" si="6">(E28/C28)*100</f>
        <v>74.627236725315655</v>
      </c>
      <c r="H28" s="54">
        <f>E28-C28</f>
        <v>-1306.3699999999999</v>
      </c>
      <c r="I28" s="2"/>
      <c r="J28" s="2"/>
      <c r="K28" s="2"/>
      <c r="L28" s="2"/>
      <c r="M28" s="2"/>
      <c r="N28" s="2"/>
      <c r="O28" s="2"/>
    </row>
    <row r="29" spans="1:15" ht="9.75" customHeight="1" x14ac:dyDescent="0.2">
      <c r="A29" s="63"/>
      <c r="B29" s="65"/>
      <c r="C29" s="54"/>
      <c r="D29" s="59">
        <f>(C29/$C$58)*100</f>
        <v>0</v>
      </c>
      <c r="E29" s="54"/>
      <c r="F29" s="59">
        <f>(E29/$C$58)*100</f>
        <v>0</v>
      </c>
      <c r="G29" s="61" t="e">
        <f t="shared" si="6"/>
        <v>#DIV/0!</v>
      </c>
      <c r="H29" s="55"/>
      <c r="I29" s="2"/>
      <c r="J29" s="2"/>
      <c r="K29" s="2"/>
      <c r="L29" s="2"/>
      <c r="M29" s="2"/>
      <c r="N29" s="2"/>
      <c r="O29" s="2"/>
    </row>
    <row r="30" spans="1:15" ht="36.75" customHeight="1" x14ac:dyDescent="0.2">
      <c r="A30" s="62" t="s">
        <v>14</v>
      </c>
      <c r="B30" s="68" t="s">
        <v>13</v>
      </c>
      <c r="C30" s="54">
        <v>1857.49</v>
      </c>
      <c r="D30" s="58">
        <f>(C30/C58)*100</f>
        <v>1.1883254187982002</v>
      </c>
      <c r="E30" s="54">
        <v>2214.84</v>
      </c>
      <c r="F30" s="58">
        <f>(E30/E58)*100</f>
        <v>1.7494003230660995</v>
      </c>
      <c r="G30" s="60">
        <f t="shared" si="6"/>
        <v>119.23832698964733</v>
      </c>
      <c r="H30" s="54">
        <f>E30-C30</f>
        <v>357.35000000000014</v>
      </c>
      <c r="I30" s="2"/>
      <c r="J30" s="2"/>
      <c r="K30" s="2"/>
      <c r="L30" s="2"/>
      <c r="M30" s="2"/>
      <c r="N30" s="2"/>
      <c r="O30" s="2"/>
    </row>
    <row r="31" spans="1:15" ht="15.75" hidden="1" customHeight="1" x14ac:dyDescent="0.2">
      <c r="A31" s="63"/>
      <c r="B31" s="69"/>
      <c r="C31" s="54"/>
      <c r="D31" s="59">
        <f>(C31/$C$58)*100</f>
        <v>0</v>
      </c>
      <c r="E31" s="54"/>
      <c r="F31" s="59">
        <f>(E31/$C$58)*100</f>
        <v>0</v>
      </c>
      <c r="G31" s="61" t="e">
        <f t="shared" si="6"/>
        <v>#DIV/0!</v>
      </c>
      <c r="H31" s="55"/>
      <c r="I31" s="2"/>
      <c r="J31" s="2"/>
      <c r="K31" s="2"/>
      <c r="L31" s="2"/>
      <c r="M31" s="2"/>
      <c r="N31" s="2"/>
      <c r="O31" s="2"/>
    </row>
    <row r="32" spans="1:15" ht="38.25" customHeight="1" x14ac:dyDescent="0.2">
      <c r="A32" s="45" t="s">
        <v>16</v>
      </c>
      <c r="B32" s="44" t="s">
        <v>15</v>
      </c>
      <c r="C32" s="41">
        <v>1305.4000000000001</v>
      </c>
      <c r="D32" s="42">
        <f>(C32/C58)*100</f>
        <v>0.83512697333453789</v>
      </c>
      <c r="E32" s="41">
        <v>1521.98</v>
      </c>
      <c r="F32" s="42">
        <f>(E32/E58)*100</f>
        <v>1.2021420525636806</v>
      </c>
      <c r="G32" s="43">
        <f>(E32/C32)*100</f>
        <v>116.59108319289106</v>
      </c>
      <c r="H32" s="41">
        <f>E32-C32</f>
        <v>216.57999999999993</v>
      </c>
      <c r="I32" s="5"/>
      <c r="J32" s="5"/>
      <c r="K32" s="5"/>
      <c r="L32" s="5"/>
      <c r="M32" s="5"/>
      <c r="N32" s="5"/>
      <c r="O32" s="5"/>
    </row>
    <row r="33" spans="1:15" ht="18" x14ac:dyDescent="0.2">
      <c r="A33" s="37" t="s">
        <v>59</v>
      </c>
      <c r="B33" s="34" t="s">
        <v>82</v>
      </c>
      <c r="C33" s="41">
        <v>0</v>
      </c>
      <c r="D33" s="42">
        <f>(C33/C58)*100</f>
        <v>0</v>
      </c>
      <c r="E33" s="41">
        <v>15</v>
      </c>
      <c r="F33" s="42">
        <f>(E33/E58)*100</f>
        <v>1.1847810607534402E-2</v>
      </c>
      <c r="G33" s="43">
        <v>0</v>
      </c>
      <c r="H33" s="41">
        <f t="shared" ref="H33:H36" si="7">E33-C33</f>
        <v>15</v>
      </c>
      <c r="I33" s="2"/>
      <c r="J33" s="2"/>
      <c r="K33" s="2"/>
      <c r="L33" s="2"/>
      <c r="M33" s="2"/>
      <c r="N33" s="2"/>
      <c r="O33" s="2"/>
    </row>
    <row r="34" spans="1:15" ht="47.25" customHeight="1" x14ac:dyDescent="0.2">
      <c r="A34" s="45" t="s">
        <v>18</v>
      </c>
      <c r="B34" s="44" t="s">
        <v>17</v>
      </c>
      <c r="C34" s="41">
        <v>93.1</v>
      </c>
      <c r="D34" s="42">
        <f>(C34/C58)*100</f>
        <v>5.9560534102532141E-2</v>
      </c>
      <c r="E34" s="41">
        <v>180.25</v>
      </c>
      <c r="F34" s="42">
        <f>(E34/E58)*100</f>
        <v>0.14237119080053839</v>
      </c>
      <c r="G34" s="43">
        <f>(E34/C34)*100</f>
        <v>193.60902255639098</v>
      </c>
      <c r="H34" s="41">
        <f t="shared" si="7"/>
        <v>87.15</v>
      </c>
      <c r="I34" s="2"/>
      <c r="J34" s="2"/>
      <c r="K34" s="2"/>
      <c r="L34" s="2"/>
      <c r="M34" s="2"/>
      <c r="N34" s="2"/>
      <c r="O34" s="2"/>
    </row>
    <row r="35" spans="1:15" ht="45.75" customHeight="1" x14ac:dyDescent="0.2">
      <c r="A35" s="45" t="s">
        <v>20</v>
      </c>
      <c r="B35" s="44" t="s">
        <v>19</v>
      </c>
      <c r="C35" s="41">
        <v>80.39</v>
      </c>
      <c r="D35" s="42">
        <f>(C35/C58)*100</f>
        <v>5.1429337663829858E-2</v>
      </c>
      <c r="E35" s="41">
        <v>280.95999999999998</v>
      </c>
      <c r="F35" s="42">
        <f>(E35/E58)*100</f>
        <v>0.22191739121952433</v>
      </c>
      <c r="G35" s="43">
        <f t="shared" ref="G35" si="8">(E35/C35)*100</f>
        <v>349.49620599577059</v>
      </c>
      <c r="H35" s="41">
        <f t="shared" si="7"/>
        <v>200.57</v>
      </c>
      <c r="I35" s="2"/>
      <c r="J35" s="2"/>
      <c r="K35" s="2"/>
      <c r="L35" s="2"/>
      <c r="M35" s="2"/>
      <c r="N35" s="2"/>
      <c r="O35" s="2"/>
    </row>
    <row r="36" spans="1:15" ht="27.75" customHeight="1" x14ac:dyDescent="0.2">
      <c r="A36" s="45" t="s">
        <v>57</v>
      </c>
      <c r="B36" s="44" t="s">
        <v>54</v>
      </c>
      <c r="C36" s="41">
        <v>396.51</v>
      </c>
      <c r="D36" s="42">
        <f>(C36/C58)*100</f>
        <v>0.2536664594736307</v>
      </c>
      <c r="E36" s="41">
        <v>45.15</v>
      </c>
      <c r="F36" s="42">
        <f>(E36/E58)*100</f>
        <v>3.5661909928678549E-2</v>
      </c>
      <c r="G36" s="43">
        <v>0</v>
      </c>
      <c r="H36" s="41">
        <f t="shared" si="7"/>
        <v>-351.36</v>
      </c>
      <c r="I36" s="5"/>
      <c r="J36" s="5"/>
      <c r="K36" s="5"/>
      <c r="L36" s="5"/>
      <c r="M36" s="5"/>
      <c r="N36" s="5"/>
      <c r="O36" s="5"/>
    </row>
    <row r="37" spans="1:15" ht="27.75" customHeight="1" x14ac:dyDescent="0.2">
      <c r="A37" s="45" t="s">
        <v>58</v>
      </c>
      <c r="B37" s="44" t="s">
        <v>21</v>
      </c>
      <c r="C37" s="41">
        <v>27</v>
      </c>
      <c r="D37" s="42">
        <f>(C37/C58)*100</f>
        <v>1.727319463768387E-2</v>
      </c>
      <c r="E37" s="41">
        <v>99</v>
      </c>
      <c r="F37" s="42">
        <f>(E37/E58)*100</f>
        <v>7.8195550009727041E-2</v>
      </c>
      <c r="G37" s="43">
        <f>(E37/C37)*100</f>
        <v>366.66666666666663</v>
      </c>
      <c r="H37" s="41">
        <f t="shared" ref="H37" si="9">E37-C37</f>
        <v>72</v>
      </c>
      <c r="I37" s="5"/>
      <c r="J37" s="5"/>
      <c r="K37" s="5"/>
      <c r="L37" s="5"/>
      <c r="M37" s="5"/>
      <c r="N37" s="5"/>
      <c r="O37" s="5"/>
    </row>
    <row r="38" spans="1:15" ht="26.25" customHeight="1" x14ac:dyDescent="0.2">
      <c r="A38" s="46" t="s">
        <v>71</v>
      </c>
      <c r="B38" s="44" t="s">
        <v>21</v>
      </c>
      <c r="C38" s="41">
        <v>0</v>
      </c>
      <c r="D38" s="42">
        <f>(C38/C58)*100</f>
        <v>0</v>
      </c>
      <c r="E38" s="41">
        <v>0.52</v>
      </c>
      <c r="F38" s="42">
        <f>(E38/E58)*100</f>
        <v>4.1072410106119262E-4</v>
      </c>
      <c r="G38" s="43">
        <v>0</v>
      </c>
      <c r="H38" s="41">
        <f>E38-C38</f>
        <v>0.52</v>
      </c>
      <c r="I38" s="5"/>
      <c r="J38" s="5"/>
      <c r="K38" s="5"/>
      <c r="L38" s="5"/>
      <c r="M38" s="5"/>
      <c r="N38" s="5"/>
      <c r="O38" s="5"/>
    </row>
    <row r="39" spans="1:15" hidden="1" x14ac:dyDescent="0.2">
      <c r="A39" s="70" t="s">
        <v>22</v>
      </c>
      <c r="B39" s="71"/>
      <c r="C39" s="7">
        <f>C38+C36+C34+C32+C30+C28+C25+C23+C21+C16+C11+C35+C33+C37</f>
        <v>72646.149999999994</v>
      </c>
      <c r="D39" s="7">
        <f t="shared" ref="D39:H39" si="10">D38+D36+D34+D32+D30+D28+D25+D23+D21+D16+D11+D35+D33+D37</f>
        <v>46.475225504754732</v>
      </c>
      <c r="E39" s="7">
        <f>E38+E36+E34+E32+E30+E28+E25+E23+E21+E16+E11+E35+E33+E37</f>
        <v>72922.490000000005</v>
      </c>
      <c r="F39" s="7">
        <f t="shared" si="10"/>
        <v>57.59812336998808</v>
      </c>
      <c r="G39" s="7">
        <f>G38+G36+G34+G32+G30+G28+G25+G23+G21+G16+G11+G35+G33+G37</f>
        <v>1909.8476368002825</v>
      </c>
      <c r="H39" s="7">
        <f t="shared" si="10"/>
        <v>276.3400000000002</v>
      </c>
      <c r="I39" s="5"/>
      <c r="J39" s="5"/>
      <c r="K39" s="5"/>
      <c r="L39" s="5"/>
      <c r="M39" s="5"/>
      <c r="N39" s="5"/>
      <c r="O39" s="5"/>
    </row>
    <row r="40" spans="1:15" ht="17.25" customHeight="1" x14ac:dyDescent="0.2">
      <c r="A40" s="62" t="s">
        <v>24</v>
      </c>
      <c r="B40" s="68" t="s">
        <v>23</v>
      </c>
      <c r="C40" s="58">
        <v>2802.24</v>
      </c>
      <c r="D40" s="58">
        <f>(C40/C58)*100</f>
        <v>1.7927272941297496</v>
      </c>
      <c r="E40" s="58">
        <v>1817.63</v>
      </c>
      <c r="F40" s="58">
        <f>(E40/E58)*100</f>
        <v>1.4356623996381834</v>
      </c>
      <c r="G40" s="72">
        <f t="shared" ref="G40:G43" si="11">(E40/C40)*100</f>
        <v>64.863466369761341</v>
      </c>
      <c r="H40" s="58">
        <f>E40-C40</f>
        <v>-984.60999999999967</v>
      </c>
      <c r="I40" s="35"/>
      <c r="J40" s="5"/>
      <c r="K40" s="5"/>
      <c r="L40" s="5"/>
      <c r="M40" s="5"/>
      <c r="N40" s="5"/>
      <c r="O40" s="5"/>
    </row>
    <row r="41" spans="1:15" ht="14.25" hidden="1" customHeight="1" x14ac:dyDescent="0.2">
      <c r="A41" s="63"/>
      <c r="B41" s="69"/>
      <c r="C41" s="59"/>
      <c r="D41" s="59" t="e">
        <f>(C41/C63)*100</f>
        <v>#DIV/0!</v>
      </c>
      <c r="E41" s="59"/>
      <c r="F41" s="59" t="e">
        <f>(E41/E63)*100</f>
        <v>#DIV/0!</v>
      </c>
      <c r="G41" s="73" t="e">
        <f t="shared" si="11"/>
        <v>#DIV/0!</v>
      </c>
      <c r="H41" s="59"/>
      <c r="I41" s="35"/>
      <c r="J41" s="5"/>
      <c r="K41" s="5"/>
      <c r="L41" s="5"/>
      <c r="M41" s="5"/>
      <c r="N41" s="5"/>
      <c r="O41" s="5"/>
    </row>
    <row r="42" spans="1:15" ht="18" x14ac:dyDescent="0.2">
      <c r="A42" s="37" t="s">
        <v>56</v>
      </c>
      <c r="B42" s="34" t="s">
        <v>55</v>
      </c>
      <c r="C42" s="54">
        <v>-73.83</v>
      </c>
      <c r="D42" s="58">
        <f>(C42/C58)*100</f>
        <v>-4.7232591114822219E-2</v>
      </c>
      <c r="E42" s="54">
        <v>0</v>
      </c>
      <c r="F42" s="58">
        <f>(E42/E58)*100</f>
        <v>0</v>
      </c>
      <c r="G42" s="60">
        <f t="shared" si="11"/>
        <v>0</v>
      </c>
      <c r="H42" s="54">
        <f>E42-C42</f>
        <v>73.83</v>
      </c>
      <c r="I42" s="5"/>
      <c r="J42" s="5"/>
      <c r="K42" s="5"/>
      <c r="L42" s="5"/>
      <c r="M42" s="5"/>
      <c r="N42" s="5"/>
      <c r="O42" s="5"/>
    </row>
    <row r="43" spans="1:15" hidden="1" x14ac:dyDescent="0.2">
      <c r="A43" s="33"/>
      <c r="B43" s="10"/>
      <c r="C43" s="54"/>
      <c r="D43" s="59" t="e">
        <f>(C43/C65)*100</f>
        <v>#DIV/0!</v>
      </c>
      <c r="E43" s="54"/>
      <c r="F43" s="59" t="e">
        <f>(E43/E65)*100</f>
        <v>#DIV/0!</v>
      </c>
      <c r="G43" s="61" t="e">
        <f t="shared" si="11"/>
        <v>#DIV/0!</v>
      </c>
      <c r="H43" s="55"/>
      <c r="I43" s="5"/>
      <c r="J43" s="5"/>
      <c r="K43" s="5"/>
      <c r="L43" s="5"/>
      <c r="M43" s="5"/>
      <c r="N43" s="5"/>
      <c r="O43" s="5"/>
    </row>
    <row r="44" spans="1:15" ht="13.5" customHeight="1" x14ac:dyDescent="0.2">
      <c r="A44" s="70" t="s">
        <v>62</v>
      </c>
      <c r="B44" s="71"/>
      <c r="C44" s="7">
        <f>C40+C39+C42</f>
        <v>75374.559999999998</v>
      </c>
      <c r="D44" s="7">
        <f>D40+D39+D42</f>
        <v>48.220720207769659</v>
      </c>
      <c r="E44" s="7">
        <f>E40+E39+E42</f>
        <v>74740.12000000001</v>
      </c>
      <c r="F44" s="7">
        <f>F40+F39+F42</f>
        <v>59.033785769626263</v>
      </c>
      <c r="G44" s="7">
        <f>(E44/C44)*100</f>
        <v>99.158283643712167</v>
      </c>
      <c r="H44" s="8">
        <f>E44-C44</f>
        <v>-634.43999999998778</v>
      </c>
      <c r="I44" s="5"/>
      <c r="J44" s="5"/>
      <c r="K44" s="5"/>
      <c r="L44" s="5"/>
      <c r="M44" s="5"/>
      <c r="N44" s="5"/>
      <c r="O44" s="5"/>
    </row>
    <row r="45" spans="1:15" ht="12.75" customHeight="1" x14ac:dyDescent="0.2">
      <c r="A45" s="70" t="s">
        <v>25</v>
      </c>
      <c r="B45" s="71"/>
      <c r="C45" s="25">
        <f>SUM(C46:C57)</f>
        <v>80937</v>
      </c>
      <c r="D45" s="25">
        <f>D46+D47+D51+D56+D54+D49</f>
        <v>51.779279792230341</v>
      </c>
      <c r="E45" s="25">
        <f>SUM(E46:E57)</f>
        <v>51865.55000000001</v>
      </c>
      <c r="F45" s="25">
        <f>F46+F47+F51+F56+F54+F49</f>
        <v>40.966214230373723</v>
      </c>
      <c r="G45" s="26">
        <f>(E45/C45)*100</f>
        <v>64.081384286543866</v>
      </c>
      <c r="H45" s="8">
        <f>E45-C45</f>
        <v>-29071.44999999999</v>
      </c>
      <c r="I45" s="2"/>
      <c r="J45" s="2"/>
      <c r="K45" s="2"/>
      <c r="L45" s="2"/>
      <c r="M45" s="2"/>
      <c r="N45" s="2"/>
      <c r="O45" s="2"/>
    </row>
    <row r="46" spans="1:15" ht="29.25" customHeight="1" x14ac:dyDescent="0.2">
      <c r="A46" s="45" t="s">
        <v>60</v>
      </c>
      <c r="B46" s="47" t="s">
        <v>26</v>
      </c>
      <c r="C46" s="41">
        <v>11434.32</v>
      </c>
      <c r="D46" s="42">
        <f>(C46/C58)*100</f>
        <v>7.3150827744282001</v>
      </c>
      <c r="E46" s="41">
        <v>11435.1</v>
      </c>
      <c r="F46" s="42">
        <f>(E46/E58)*100</f>
        <v>9.0320599385477749</v>
      </c>
      <c r="G46" s="43">
        <f>(E46/C46)*100</f>
        <v>100.00682156875091</v>
      </c>
      <c r="H46" s="41">
        <f>E46-C46</f>
        <v>0.78000000000065484</v>
      </c>
      <c r="I46" s="2"/>
      <c r="J46" s="2"/>
      <c r="K46" s="2"/>
      <c r="L46" s="2"/>
      <c r="M46" s="2"/>
      <c r="N46" s="2"/>
      <c r="O46" s="2"/>
    </row>
    <row r="47" spans="1:15" x14ac:dyDescent="0.2">
      <c r="A47" s="62" t="s">
        <v>65</v>
      </c>
      <c r="B47" s="74" t="s">
        <v>64</v>
      </c>
      <c r="C47" s="54">
        <v>1413.28</v>
      </c>
      <c r="D47" s="58">
        <f>C47/C58*100</f>
        <v>0.90414298213132793</v>
      </c>
      <c r="E47" s="54">
        <v>954.96</v>
      </c>
      <c r="F47" s="58">
        <f>E47/E58*100</f>
        <v>0.75427901451807011</v>
      </c>
      <c r="G47" s="72">
        <f t="shared" ref="G47:G52" si="12">(E47/C47)*100</f>
        <v>67.570474357522926</v>
      </c>
      <c r="H47" s="54">
        <f>E47-C47</f>
        <v>-458.31999999999994</v>
      </c>
      <c r="I47" s="36"/>
      <c r="J47" s="2"/>
      <c r="K47" s="2"/>
      <c r="L47" s="2"/>
      <c r="M47" s="2"/>
      <c r="N47" s="2"/>
      <c r="O47" s="2"/>
    </row>
    <row r="48" spans="1:15" ht="25.5" customHeight="1" x14ac:dyDescent="0.2">
      <c r="A48" s="63"/>
      <c r="B48" s="75"/>
      <c r="C48" s="54"/>
      <c r="D48" s="59" t="e">
        <f t="shared" ref="D48" si="13">(C48/C60)*100</f>
        <v>#DIV/0!</v>
      </c>
      <c r="E48" s="54"/>
      <c r="F48" s="59" t="e">
        <f t="shared" ref="F48:F50" si="14">(E48/E60)*100</f>
        <v>#DIV/0!</v>
      </c>
      <c r="G48" s="73" t="e">
        <f t="shared" si="12"/>
        <v>#DIV/0!</v>
      </c>
      <c r="H48" s="55"/>
      <c r="I48" s="2"/>
      <c r="J48" s="2"/>
      <c r="K48" s="2"/>
      <c r="L48" s="2"/>
      <c r="M48" s="2"/>
      <c r="N48" s="2"/>
      <c r="O48" s="2"/>
    </row>
    <row r="49" spans="1:15" ht="12" customHeight="1" x14ac:dyDescent="0.2">
      <c r="A49" s="62" t="s">
        <v>61</v>
      </c>
      <c r="B49" s="74" t="s">
        <v>63</v>
      </c>
      <c r="C49" s="54">
        <v>12060.4</v>
      </c>
      <c r="D49" s="58">
        <f>C49/C58*100</f>
        <v>7.7156161706786115</v>
      </c>
      <c r="E49" s="54">
        <v>11748.03</v>
      </c>
      <c r="F49" s="58">
        <f>E49/E58*100</f>
        <v>9.2792289634421579</v>
      </c>
      <c r="G49" s="72">
        <f t="shared" si="12"/>
        <v>97.40995323538192</v>
      </c>
      <c r="H49" s="54">
        <f>E49-C49</f>
        <v>-312.36999999999898</v>
      </c>
      <c r="I49" s="2"/>
      <c r="J49" s="2"/>
      <c r="K49" s="2"/>
      <c r="L49" s="2"/>
      <c r="M49" s="2"/>
      <c r="N49" s="2"/>
      <c r="O49" s="2"/>
    </row>
    <row r="50" spans="1:15" ht="18" customHeight="1" x14ac:dyDescent="0.2">
      <c r="A50" s="63"/>
      <c r="B50" s="75"/>
      <c r="C50" s="54"/>
      <c r="D50" s="59" t="e">
        <f t="shared" ref="D50:F52" si="15">(C50/C62)*100</f>
        <v>#DIV/0!</v>
      </c>
      <c r="E50" s="54"/>
      <c r="F50" s="59" t="e">
        <f t="shared" si="14"/>
        <v>#DIV/0!</v>
      </c>
      <c r="G50" s="73" t="e">
        <f t="shared" si="12"/>
        <v>#DIV/0!</v>
      </c>
      <c r="H50" s="54"/>
      <c r="I50" s="2"/>
      <c r="J50" s="2"/>
      <c r="K50" s="2"/>
      <c r="L50" s="2"/>
      <c r="M50" s="2"/>
      <c r="N50" s="2"/>
      <c r="O50" s="2"/>
    </row>
    <row r="51" spans="1:15" x14ac:dyDescent="0.2">
      <c r="A51" s="62" t="s">
        <v>66</v>
      </c>
      <c r="B51" s="74" t="s">
        <v>27</v>
      </c>
      <c r="C51" s="54">
        <v>44029</v>
      </c>
      <c r="D51" s="58">
        <f>C51/C58*100</f>
        <v>28.167462470466038</v>
      </c>
      <c r="E51" s="54">
        <v>26116.95</v>
      </c>
      <c r="F51" s="58">
        <f>E51/E58*100</f>
        <v>20.628578483096373</v>
      </c>
      <c r="G51" s="72">
        <f t="shared" si="12"/>
        <v>59.317608848713355</v>
      </c>
      <c r="H51" s="54">
        <f>E51-C51</f>
        <v>-17912.05</v>
      </c>
      <c r="I51" s="2"/>
      <c r="J51" s="2"/>
      <c r="K51" s="2"/>
      <c r="L51" s="2"/>
      <c r="M51" s="2"/>
      <c r="N51" s="2"/>
      <c r="O51" s="2"/>
    </row>
    <row r="52" spans="1:15" ht="6" customHeight="1" x14ac:dyDescent="0.2">
      <c r="A52" s="63"/>
      <c r="B52" s="75"/>
      <c r="C52" s="54"/>
      <c r="D52" s="59" t="e">
        <f t="shared" si="15"/>
        <v>#DIV/0!</v>
      </c>
      <c r="E52" s="54"/>
      <c r="F52" s="59" t="e">
        <f t="shared" si="15"/>
        <v>#DIV/0!</v>
      </c>
      <c r="G52" s="73" t="e">
        <f t="shared" si="12"/>
        <v>#DIV/0!</v>
      </c>
      <c r="H52" s="55"/>
      <c r="I52" s="2"/>
      <c r="J52" s="2"/>
      <c r="K52" s="2"/>
      <c r="L52" s="2"/>
      <c r="M52" s="2"/>
      <c r="N52" s="2"/>
      <c r="O52" s="2"/>
    </row>
    <row r="53" spans="1:15" ht="29.25" hidden="1" x14ac:dyDescent="0.2">
      <c r="A53" s="48" t="s">
        <v>67</v>
      </c>
      <c r="B53" s="49" t="s">
        <v>68</v>
      </c>
      <c r="C53" s="41">
        <v>0</v>
      </c>
      <c r="D53" s="50">
        <f>C53/C58*100</f>
        <v>0</v>
      </c>
      <c r="E53" s="41">
        <v>0</v>
      </c>
      <c r="F53" s="50">
        <f>E53/E58*100</f>
        <v>0</v>
      </c>
      <c r="G53" s="43">
        <v>0</v>
      </c>
      <c r="H53" s="41">
        <f>E53-C53</f>
        <v>0</v>
      </c>
      <c r="I53" s="2"/>
      <c r="J53" s="2"/>
      <c r="K53" s="2"/>
      <c r="L53" s="2"/>
      <c r="M53" s="2"/>
      <c r="N53" s="2"/>
      <c r="O53" s="2"/>
    </row>
    <row r="54" spans="1:15" ht="17.25" customHeight="1" x14ac:dyDescent="0.2">
      <c r="A54" s="62" t="s">
        <v>29</v>
      </c>
      <c r="B54" s="74" t="s">
        <v>28</v>
      </c>
      <c r="C54" s="54">
        <v>12000</v>
      </c>
      <c r="D54" s="58">
        <f>C54/C58*100</f>
        <v>7.6769753945261625</v>
      </c>
      <c r="E54" s="54">
        <v>450</v>
      </c>
      <c r="F54" s="58">
        <f>E54/E58*100</f>
        <v>0.35543431822603205</v>
      </c>
      <c r="G54" s="60">
        <f t="shared" ref="G54:G57" si="16">(E54/C54)*100</f>
        <v>3.75</v>
      </c>
      <c r="H54" s="54">
        <f>E54-C54</f>
        <v>-11550</v>
      </c>
      <c r="I54" s="2"/>
      <c r="J54" s="2"/>
      <c r="K54" s="2"/>
      <c r="L54" s="2"/>
      <c r="M54" s="2"/>
      <c r="N54" s="2"/>
      <c r="O54" s="2"/>
    </row>
    <row r="55" spans="1:15" ht="3.75" customHeight="1" x14ac:dyDescent="0.2">
      <c r="A55" s="63"/>
      <c r="B55" s="75"/>
      <c r="C55" s="54"/>
      <c r="D55" s="59"/>
      <c r="E55" s="54"/>
      <c r="F55" s="59"/>
      <c r="G55" s="61" t="e">
        <f t="shared" si="16"/>
        <v>#DIV/0!</v>
      </c>
      <c r="H55" s="55"/>
      <c r="I55" s="36"/>
      <c r="J55" s="2"/>
      <c r="K55" s="2"/>
      <c r="L55" s="2"/>
      <c r="M55" s="2"/>
      <c r="N55" s="2"/>
      <c r="O55" s="2"/>
    </row>
    <row r="56" spans="1:15" ht="27.75" customHeight="1" x14ac:dyDescent="0.2">
      <c r="A56" s="62" t="s">
        <v>72</v>
      </c>
      <c r="B56" s="74" t="s">
        <v>73</v>
      </c>
      <c r="C56" s="54">
        <v>0</v>
      </c>
      <c r="D56" s="58">
        <f>C56/C58*100</f>
        <v>0</v>
      </c>
      <c r="E56" s="54">
        <v>1160.51</v>
      </c>
      <c r="F56" s="58">
        <f>E56/E58*100</f>
        <v>0.91663351254331649</v>
      </c>
      <c r="G56" s="60">
        <v>0</v>
      </c>
      <c r="H56" s="54">
        <f>E56-C56</f>
        <v>1160.51</v>
      </c>
      <c r="I56" s="2"/>
      <c r="J56" s="2"/>
      <c r="K56" s="2"/>
      <c r="L56" s="2"/>
      <c r="M56" s="2"/>
      <c r="N56" s="2"/>
      <c r="O56" s="2"/>
    </row>
    <row r="57" spans="1:15" ht="10.5" hidden="1" customHeight="1" x14ac:dyDescent="0.2">
      <c r="A57" s="63"/>
      <c r="B57" s="75"/>
      <c r="C57" s="54"/>
      <c r="D57" s="59"/>
      <c r="E57" s="54"/>
      <c r="F57" s="59"/>
      <c r="G57" s="61" t="e">
        <f t="shared" si="16"/>
        <v>#DIV/0!</v>
      </c>
      <c r="H57" s="55"/>
      <c r="I57" s="2"/>
      <c r="J57" s="2"/>
      <c r="K57" s="2"/>
      <c r="L57" s="2"/>
      <c r="M57" s="2"/>
      <c r="N57" s="2"/>
      <c r="O57" s="2"/>
    </row>
    <row r="58" spans="1:15" ht="29.25" customHeight="1" x14ac:dyDescent="0.2">
      <c r="A58" s="76" t="s">
        <v>75</v>
      </c>
      <c r="B58" s="77"/>
      <c r="C58" s="4">
        <f>C45+C44</f>
        <v>156311.56</v>
      </c>
      <c r="D58" s="27">
        <f>D45+D44</f>
        <v>100</v>
      </c>
      <c r="E58" s="4">
        <f>E45+E44</f>
        <v>126605.67000000001</v>
      </c>
      <c r="F58" s="27">
        <f>F45+F44</f>
        <v>99.999999999999986</v>
      </c>
      <c r="G58" s="28">
        <f>(E58/C58)*100</f>
        <v>80.995717783124945</v>
      </c>
      <c r="H58" s="4">
        <f>E58-C58</f>
        <v>-29705.889999999985</v>
      </c>
      <c r="I58" s="35"/>
      <c r="J58" s="5"/>
      <c r="K58" s="5"/>
      <c r="L58" s="5"/>
      <c r="M58" s="5"/>
      <c r="N58" s="5"/>
      <c r="O58" s="5"/>
    </row>
    <row r="59" spans="1:15" x14ac:dyDescent="0.2">
      <c r="B59" s="78"/>
      <c r="C59" s="79"/>
      <c r="D59" s="79"/>
      <c r="E59" s="79"/>
      <c r="F59" s="79"/>
      <c r="G59" s="16"/>
      <c r="H59" s="1">
        <f>E58-93760</f>
        <v>32845.670000000013</v>
      </c>
      <c r="I59">
        <f>93853.1-93760</f>
        <v>93.100000000005821</v>
      </c>
    </row>
    <row r="60" spans="1:15" x14ac:dyDescent="0.2">
      <c r="B60" s="17"/>
      <c r="C60" s="36"/>
      <c r="D60" s="14"/>
      <c r="E60" s="12"/>
      <c r="F60" s="16"/>
      <c r="G60" s="13"/>
    </row>
    <row r="61" spans="1:15" s="1" customFormat="1" x14ac:dyDescent="0.2">
      <c r="A61" s="30"/>
      <c r="B61"/>
      <c r="C61" s="36"/>
      <c r="D61" s="14"/>
      <c r="E61" s="11"/>
      <c r="F61" s="15"/>
      <c r="G61" s="11"/>
      <c r="I61"/>
      <c r="J61"/>
      <c r="K61"/>
      <c r="L61"/>
      <c r="M61"/>
      <c r="N61"/>
      <c r="O61"/>
    </row>
    <row r="62" spans="1:15" s="1" customFormat="1" x14ac:dyDescent="0.2">
      <c r="A62" s="30"/>
      <c r="B62"/>
      <c r="C62" s="36"/>
      <c r="D62" s="14"/>
      <c r="E62" s="16"/>
      <c r="F62" s="15"/>
      <c r="G62" s="11"/>
      <c r="I62"/>
      <c r="J62"/>
      <c r="K62"/>
      <c r="L62"/>
      <c r="M62"/>
      <c r="N62"/>
      <c r="O62"/>
    </row>
    <row r="63" spans="1:15" s="1" customFormat="1" x14ac:dyDescent="0.2">
      <c r="A63" s="30"/>
      <c r="B63"/>
      <c r="C63" s="15"/>
      <c r="D63" s="9"/>
      <c r="E63" s="15"/>
      <c r="F63" s="15"/>
      <c r="G63" s="15"/>
      <c r="I63"/>
      <c r="J63"/>
      <c r="K63"/>
      <c r="L63"/>
      <c r="M63"/>
      <c r="N63"/>
      <c r="O63"/>
    </row>
    <row r="64" spans="1:15" s="1" customFormat="1" x14ac:dyDescent="0.2">
      <c r="A64" s="30"/>
      <c r="B64" s="17"/>
      <c r="C64" s="15"/>
      <c r="D64" s="9"/>
      <c r="E64" s="15"/>
      <c r="F64" s="15"/>
      <c r="G64" s="15"/>
      <c r="I64"/>
      <c r="J64"/>
      <c r="K64"/>
      <c r="L64"/>
      <c r="M64"/>
      <c r="N64"/>
      <c r="O64"/>
    </row>
    <row r="65" spans="1:15" s="1" customFormat="1" x14ac:dyDescent="0.2">
      <c r="A65" s="30"/>
      <c r="B65" s="17"/>
      <c r="C65" s="15"/>
      <c r="D65" s="9"/>
      <c r="E65" s="15"/>
      <c r="F65" s="15"/>
      <c r="G65" s="15"/>
      <c r="I65"/>
      <c r="J65"/>
      <c r="K65"/>
      <c r="L65"/>
      <c r="M65"/>
      <c r="N65"/>
      <c r="O65"/>
    </row>
    <row r="66" spans="1:15" s="1" customFormat="1" x14ac:dyDescent="0.2">
      <c r="A66" s="30"/>
      <c r="B66" s="18"/>
      <c r="C66" s="15"/>
      <c r="D66" s="9"/>
      <c r="E66" s="15"/>
      <c r="F66" s="15"/>
      <c r="G66" s="15"/>
      <c r="I66"/>
      <c r="J66"/>
      <c r="K66"/>
      <c r="L66"/>
      <c r="M66"/>
      <c r="N66"/>
      <c r="O66"/>
    </row>
    <row r="67" spans="1:15" s="1" customFormat="1" x14ac:dyDescent="0.2">
      <c r="A67" s="30"/>
      <c r="B67" s="17"/>
      <c r="C67" s="15"/>
      <c r="D67" s="9"/>
      <c r="E67" s="15"/>
      <c r="F67" s="15"/>
      <c r="G67" s="15"/>
      <c r="I67"/>
      <c r="J67"/>
      <c r="K67"/>
      <c r="L67"/>
      <c r="M67"/>
      <c r="N67"/>
      <c r="O67"/>
    </row>
    <row r="68" spans="1:15" s="1" customFormat="1" x14ac:dyDescent="0.2">
      <c r="A68" s="30"/>
      <c r="B68"/>
      <c r="C68" s="15"/>
      <c r="D68" s="9"/>
      <c r="E68" s="15"/>
      <c r="F68" s="15"/>
      <c r="G68" s="15"/>
      <c r="I68"/>
      <c r="J68"/>
      <c r="K68"/>
      <c r="L68"/>
      <c r="M68"/>
      <c r="N68"/>
      <c r="O68"/>
    </row>
    <row r="69" spans="1:15" s="1" customFormat="1" x14ac:dyDescent="0.2">
      <c r="A69" s="30"/>
      <c r="B69"/>
      <c r="C69" s="15"/>
      <c r="D69" s="9"/>
      <c r="E69" s="15"/>
      <c r="F69" s="15"/>
      <c r="G69" s="15"/>
      <c r="I69"/>
      <c r="J69"/>
      <c r="K69"/>
      <c r="L69"/>
      <c r="M69"/>
      <c r="N69"/>
      <c r="O69"/>
    </row>
    <row r="70" spans="1:15" s="1" customFormat="1" x14ac:dyDescent="0.2">
      <c r="A70" s="30"/>
      <c r="B70"/>
      <c r="C70" s="15"/>
      <c r="D70" s="9"/>
      <c r="E70" s="15"/>
      <c r="F70" s="15"/>
      <c r="G70" s="15"/>
      <c r="I70"/>
      <c r="J70"/>
      <c r="K70"/>
      <c r="L70"/>
      <c r="M70"/>
      <c r="N70"/>
      <c r="O70"/>
    </row>
    <row r="71" spans="1:15" s="1" customFormat="1" x14ac:dyDescent="0.2">
      <c r="A71" s="30"/>
      <c r="B71"/>
      <c r="C71" s="15"/>
      <c r="D71" s="9"/>
      <c r="E71" s="15"/>
      <c r="F71" s="15"/>
      <c r="G71" s="15"/>
      <c r="I71"/>
      <c r="J71"/>
      <c r="K71"/>
      <c r="L71"/>
      <c r="M71"/>
      <c r="N71"/>
      <c r="O71"/>
    </row>
    <row r="72" spans="1:15" s="1" customFormat="1" x14ac:dyDescent="0.2">
      <c r="A72" s="30"/>
      <c r="B72"/>
      <c r="C72" s="15"/>
      <c r="D72" s="9"/>
      <c r="E72" s="15"/>
      <c r="F72" s="15"/>
      <c r="G72" s="15"/>
      <c r="I72"/>
      <c r="J72"/>
      <c r="K72"/>
      <c r="L72"/>
      <c r="M72"/>
      <c r="N72"/>
      <c r="O72"/>
    </row>
    <row r="73" spans="1:15" s="1" customFormat="1" x14ac:dyDescent="0.2">
      <c r="A73" s="30"/>
      <c r="B73"/>
      <c r="C73" s="15"/>
      <c r="D73" s="9"/>
      <c r="E73" s="15"/>
      <c r="F73" s="15"/>
      <c r="G73" s="15"/>
      <c r="I73"/>
      <c r="J73"/>
      <c r="K73"/>
      <c r="L73"/>
      <c r="M73"/>
      <c r="N73"/>
      <c r="O73"/>
    </row>
    <row r="74" spans="1:15" s="1" customFormat="1" x14ac:dyDescent="0.2">
      <c r="A74" s="30"/>
      <c r="B74"/>
      <c r="C74" s="15"/>
      <c r="D74" s="9"/>
      <c r="E74" s="15"/>
      <c r="F74" s="15"/>
      <c r="G74" s="15"/>
      <c r="I74"/>
      <c r="J74"/>
      <c r="K74"/>
      <c r="L74"/>
      <c r="M74"/>
      <c r="N74"/>
      <c r="O74"/>
    </row>
    <row r="75" spans="1:15" s="1" customFormat="1" x14ac:dyDescent="0.2">
      <c r="A75" s="30"/>
      <c r="B75"/>
      <c r="C75" s="15"/>
      <c r="D75" s="9"/>
      <c r="E75" s="15"/>
      <c r="F75" s="15"/>
      <c r="G75" s="15"/>
      <c r="I75"/>
      <c r="J75"/>
      <c r="K75"/>
      <c r="L75"/>
      <c r="M75"/>
      <c r="N75"/>
      <c r="O75"/>
    </row>
    <row r="76" spans="1:15" s="1" customFormat="1" x14ac:dyDescent="0.2">
      <c r="A76" s="30"/>
      <c r="B76"/>
      <c r="C76" s="15"/>
      <c r="D76" s="9"/>
      <c r="E76" s="15"/>
      <c r="F76" s="15"/>
      <c r="G76" s="15"/>
      <c r="I76"/>
      <c r="J76"/>
      <c r="K76"/>
      <c r="L76"/>
      <c r="M76"/>
      <c r="N76"/>
      <c r="O76"/>
    </row>
    <row r="77" spans="1:15" s="1" customFormat="1" x14ac:dyDescent="0.2">
      <c r="A77" s="30"/>
      <c r="B77"/>
      <c r="C77" s="15"/>
      <c r="D77" s="9"/>
      <c r="E77" s="15"/>
      <c r="F77" s="15"/>
      <c r="G77" s="15"/>
      <c r="I77"/>
      <c r="J77"/>
      <c r="K77"/>
      <c r="L77"/>
      <c r="M77"/>
      <c r="N77"/>
      <c r="O77"/>
    </row>
    <row r="78" spans="1:15" s="1" customFormat="1" x14ac:dyDescent="0.2">
      <c r="A78" s="30"/>
      <c r="B78"/>
      <c r="C78" s="15"/>
      <c r="D78" s="9"/>
      <c r="E78" s="15"/>
      <c r="F78" s="15"/>
      <c r="G78" s="15"/>
      <c r="I78"/>
      <c r="J78"/>
      <c r="K78"/>
      <c r="L78"/>
      <c r="M78"/>
      <c r="N78"/>
      <c r="O78"/>
    </row>
    <row r="79" spans="1:15" s="1" customFormat="1" x14ac:dyDescent="0.2">
      <c r="A79" s="30"/>
      <c r="B79"/>
      <c r="C79" s="15"/>
      <c r="D79" s="9"/>
      <c r="E79" s="15"/>
      <c r="F79" s="15"/>
      <c r="G79" s="15"/>
      <c r="I79"/>
      <c r="J79"/>
      <c r="K79"/>
      <c r="L79"/>
      <c r="M79"/>
      <c r="N79"/>
      <c r="O79"/>
    </row>
    <row r="80" spans="1:15" s="1" customFormat="1" x14ac:dyDescent="0.2">
      <c r="A80" s="30"/>
      <c r="B80"/>
      <c r="C80" s="15"/>
      <c r="D80" s="9"/>
      <c r="E80" s="15"/>
      <c r="F80" s="15"/>
      <c r="G80" s="15"/>
      <c r="I80"/>
      <c r="J80"/>
      <c r="K80"/>
      <c r="L80"/>
      <c r="M80"/>
      <c r="N80"/>
      <c r="O80"/>
    </row>
    <row r="81" spans="1:15" s="1" customFormat="1" x14ac:dyDescent="0.2">
      <c r="A81" s="30"/>
      <c r="B81"/>
      <c r="C81" s="15"/>
      <c r="D81" s="9"/>
      <c r="E81" s="15"/>
      <c r="F81" s="15"/>
      <c r="G81" s="15"/>
      <c r="I81"/>
      <c r="J81"/>
      <c r="K81"/>
      <c r="L81"/>
      <c r="M81"/>
      <c r="N81"/>
      <c r="O81"/>
    </row>
    <row r="82" spans="1:15" s="1" customFormat="1" x14ac:dyDescent="0.2">
      <c r="A82" s="30"/>
      <c r="B82"/>
      <c r="C82" s="15"/>
      <c r="D82" s="9"/>
      <c r="E82" s="15"/>
      <c r="F82" s="15"/>
      <c r="G82" s="15"/>
      <c r="I82"/>
      <c r="J82"/>
      <c r="K82"/>
      <c r="L82"/>
      <c r="M82"/>
      <c r="N82"/>
      <c r="O82"/>
    </row>
    <row r="83" spans="1:15" s="1" customFormat="1" x14ac:dyDescent="0.2">
      <c r="A83" s="30"/>
      <c r="B83"/>
      <c r="C83" s="15"/>
      <c r="D83" s="9"/>
      <c r="E83" s="15"/>
      <c r="F83" s="15"/>
      <c r="G83" s="15"/>
      <c r="I83"/>
      <c r="J83"/>
      <c r="K83"/>
      <c r="L83"/>
      <c r="M83"/>
      <c r="N83"/>
      <c r="O83"/>
    </row>
    <row r="84" spans="1:15" s="1" customFormat="1" x14ac:dyDescent="0.2">
      <c r="A84" s="30"/>
      <c r="B84"/>
      <c r="C84" s="15"/>
      <c r="D84" s="9"/>
      <c r="E84" s="15"/>
      <c r="F84" s="15"/>
      <c r="G84" s="15"/>
      <c r="I84"/>
      <c r="J84"/>
      <c r="K84"/>
      <c r="L84"/>
      <c r="M84"/>
      <c r="N84"/>
      <c r="O84"/>
    </row>
    <row r="85" spans="1:15" s="1" customFormat="1" x14ac:dyDescent="0.2">
      <c r="A85" s="30"/>
      <c r="B85"/>
      <c r="C85" s="15"/>
      <c r="D85" s="9"/>
      <c r="E85" s="15"/>
      <c r="F85" s="15"/>
      <c r="G85" s="15"/>
      <c r="I85"/>
      <c r="J85"/>
      <c r="K85"/>
      <c r="L85"/>
      <c r="M85"/>
      <c r="N85"/>
      <c r="O85"/>
    </row>
    <row r="86" spans="1:15" s="1" customFormat="1" x14ac:dyDescent="0.2">
      <c r="A86" s="30"/>
      <c r="B86"/>
      <c r="C86" s="15"/>
      <c r="D86" s="9"/>
      <c r="E86" s="15"/>
      <c r="F86" s="15"/>
      <c r="G86" s="15"/>
      <c r="I86"/>
      <c r="J86"/>
      <c r="K86"/>
      <c r="L86"/>
      <c r="M86"/>
      <c r="N86"/>
      <c r="O86"/>
    </row>
    <row r="87" spans="1:15" s="1" customFormat="1" x14ac:dyDescent="0.2">
      <c r="A87" s="30"/>
      <c r="B87"/>
      <c r="C87" s="15"/>
      <c r="D87" s="9"/>
      <c r="E87" s="15"/>
      <c r="F87" s="15"/>
      <c r="G87" s="15"/>
      <c r="I87"/>
      <c r="J87"/>
      <c r="K87"/>
      <c r="L87"/>
      <c r="M87"/>
      <c r="N87"/>
      <c r="O87"/>
    </row>
    <row r="88" spans="1:15" s="1" customFormat="1" x14ac:dyDescent="0.2">
      <c r="A88" s="30"/>
      <c r="B88"/>
      <c r="C88" s="15"/>
      <c r="D88" s="9"/>
      <c r="E88" s="15"/>
      <c r="F88" s="15"/>
      <c r="G88" s="15"/>
      <c r="I88"/>
      <c r="J88"/>
      <c r="K88"/>
      <c r="L88"/>
      <c r="M88"/>
      <c r="N88"/>
      <c r="O88"/>
    </row>
    <row r="89" spans="1:15" s="1" customFormat="1" x14ac:dyDescent="0.2">
      <c r="A89" s="30"/>
      <c r="B89"/>
      <c r="C89" s="15"/>
      <c r="D89" s="9"/>
      <c r="E89" s="15"/>
      <c r="F89" s="15"/>
      <c r="G89" s="15"/>
      <c r="I89"/>
      <c r="J89"/>
      <c r="K89"/>
      <c r="L89"/>
      <c r="M89"/>
      <c r="N89"/>
      <c r="O89"/>
    </row>
    <row r="90" spans="1:15" s="1" customFormat="1" x14ac:dyDescent="0.2">
      <c r="A90" s="30"/>
      <c r="B90"/>
      <c r="C90" s="15"/>
      <c r="D90" s="9"/>
      <c r="E90" s="15"/>
      <c r="F90" s="15"/>
      <c r="G90" s="15"/>
      <c r="I90"/>
      <c r="J90"/>
      <c r="K90"/>
      <c r="L90"/>
      <c r="M90"/>
      <c r="N90"/>
      <c r="O90"/>
    </row>
    <row r="91" spans="1:15" s="1" customFormat="1" x14ac:dyDescent="0.2">
      <c r="A91" s="30"/>
      <c r="B91"/>
      <c r="C91" s="15"/>
      <c r="D91" s="9"/>
      <c r="E91" s="15"/>
      <c r="F91" s="15"/>
      <c r="G91" s="15"/>
      <c r="I91"/>
      <c r="J91"/>
      <c r="K91"/>
      <c r="L91"/>
      <c r="M91"/>
      <c r="N91"/>
      <c r="O91"/>
    </row>
    <row r="92" spans="1:15" s="1" customFormat="1" x14ac:dyDescent="0.2">
      <c r="A92" s="30"/>
      <c r="B92"/>
      <c r="C92" s="15"/>
      <c r="D92" s="9"/>
      <c r="E92" s="15"/>
      <c r="F92" s="15"/>
      <c r="G92" s="15"/>
      <c r="I92"/>
      <c r="J92"/>
      <c r="K92"/>
      <c r="L92"/>
      <c r="M92"/>
      <c r="N92"/>
      <c r="O92"/>
    </row>
    <row r="93" spans="1:15" s="1" customFormat="1" x14ac:dyDescent="0.2">
      <c r="A93" s="30"/>
      <c r="B93"/>
      <c r="C93" s="15"/>
      <c r="D93" s="9"/>
      <c r="E93" s="15"/>
      <c r="F93" s="15"/>
      <c r="G93" s="15"/>
      <c r="I93"/>
      <c r="J93"/>
      <c r="K93"/>
      <c r="L93"/>
      <c r="M93"/>
      <c r="N93"/>
      <c r="O93"/>
    </row>
    <row r="94" spans="1:15" s="1" customFormat="1" x14ac:dyDescent="0.2">
      <c r="A94" s="30"/>
      <c r="B94"/>
      <c r="C94" s="15"/>
      <c r="D94" s="9"/>
      <c r="E94" s="15"/>
      <c r="F94" s="15"/>
      <c r="G94" s="15"/>
      <c r="I94"/>
      <c r="J94"/>
      <c r="K94"/>
      <c r="L94"/>
      <c r="M94"/>
      <c r="N94"/>
      <c r="O94"/>
    </row>
    <row r="95" spans="1:15" s="1" customFormat="1" x14ac:dyDescent="0.2">
      <c r="A95" s="30"/>
      <c r="B95"/>
      <c r="C95" s="15"/>
      <c r="D95" s="9"/>
      <c r="E95" s="15"/>
      <c r="F95" s="15"/>
      <c r="G95" s="15"/>
      <c r="I95"/>
      <c r="J95"/>
      <c r="K95"/>
      <c r="L95"/>
      <c r="M95"/>
      <c r="N95"/>
      <c r="O95"/>
    </row>
    <row r="96" spans="1:15" s="1" customFormat="1" x14ac:dyDescent="0.2">
      <c r="A96" s="30"/>
      <c r="B96"/>
      <c r="C96" s="15"/>
      <c r="D96" s="9"/>
      <c r="E96" s="15"/>
      <c r="F96" s="15"/>
      <c r="G96" s="15"/>
      <c r="I96"/>
      <c r="J96"/>
      <c r="K96"/>
      <c r="L96"/>
      <c r="M96"/>
      <c r="N96"/>
      <c r="O96"/>
    </row>
    <row r="97" spans="1:15" s="1" customFormat="1" x14ac:dyDescent="0.2">
      <c r="A97" s="30"/>
      <c r="B97"/>
      <c r="C97" s="15"/>
      <c r="D97" s="9"/>
      <c r="E97" s="15"/>
      <c r="F97" s="15"/>
      <c r="G97" s="15"/>
      <c r="I97"/>
      <c r="J97"/>
      <c r="K97"/>
      <c r="L97"/>
      <c r="M97"/>
      <c r="N97"/>
      <c r="O97"/>
    </row>
    <row r="98" spans="1:15" s="1" customFormat="1" x14ac:dyDescent="0.2">
      <c r="A98" s="30"/>
      <c r="B98"/>
      <c r="C98" s="15"/>
      <c r="D98" s="9"/>
      <c r="E98" s="15"/>
      <c r="F98" s="15"/>
      <c r="G98" s="15"/>
      <c r="I98"/>
      <c r="J98"/>
      <c r="K98"/>
      <c r="L98"/>
      <c r="M98"/>
      <c r="N98"/>
      <c r="O98"/>
    </row>
    <row r="99" spans="1:15" s="1" customFormat="1" x14ac:dyDescent="0.2">
      <c r="A99" s="30"/>
      <c r="B99"/>
      <c r="C99" s="15"/>
      <c r="D99" s="9"/>
      <c r="E99" s="15"/>
      <c r="F99" s="15"/>
      <c r="G99" s="15"/>
      <c r="I99"/>
      <c r="J99"/>
      <c r="K99"/>
      <c r="L99"/>
      <c r="M99"/>
      <c r="N99"/>
      <c r="O99"/>
    </row>
    <row r="100" spans="1:15" s="1" customFormat="1" x14ac:dyDescent="0.2">
      <c r="A100" s="30"/>
      <c r="B100"/>
      <c r="C100" s="15"/>
      <c r="D100" s="9"/>
      <c r="E100" s="15"/>
      <c r="F100" s="15"/>
      <c r="G100" s="15"/>
      <c r="I100"/>
      <c r="J100"/>
      <c r="K100"/>
      <c r="L100"/>
      <c r="M100"/>
      <c r="N100"/>
      <c r="O100"/>
    </row>
    <row r="101" spans="1:15" s="1" customFormat="1" x14ac:dyDescent="0.2">
      <c r="A101" s="30"/>
      <c r="B101"/>
      <c r="C101" s="15"/>
      <c r="D101" s="9"/>
      <c r="E101" s="15"/>
      <c r="F101" s="15"/>
      <c r="G101" s="15"/>
      <c r="I101"/>
      <c r="J101"/>
      <c r="K101"/>
      <c r="L101"/>
      <c r="M101"/>
      <c r="N101"/>
      <c r="O101"/>
    </row>
    <row r="102" spans="1:15" s="1" customFormat="1" x14ac:dyDescent="0.2">
      <c r="A102" s="30"/>
      <c r="B102"/>
      <c r="C102" s="15"/>
      <c r="D102" s="9"/>
      <c r="E102" s="15"/>
      <c r="F102" s="15"/>
      <c r="G102" s="15"/>
      <c r="I102"/>
      <c r="J102"/>
      <c r="K102"/>
      <c r="L102"/>
      <c r="M102"/>
      <c r="N102"/>
      <c r="O102"/>
    </row>
    <row r="103" spans="1:15" s="1" customFormat="1" x14ac:dyDescent="0.2">
      <c r="A103" s="30"/>
      <c r="B103"/>
      <c r="C103" s="15"/>
      <c r="D103" s="9"/>
      <c r="E103" s="15"/>
      <c r="F103" s="15"/>
      <c r="G103" s="15"/>
      <c r="I103"/>
      <c r="J103"/>
      <c r="K103"/>
      <c r="L103"/>
      <c r="M103"/>
      <c r="N103"/>
      <c r="O103"/>
    </row>
    <row r="104" spans="1:15" s="1" customFormat="1" x14ac:dyDescent="0.2">
      <c r="A104" s="30"/>
      <c r="B104"/>
      <c r="C104" s="15"/>
      <c r="D104" s="9"/>
      <c r="E104" s="15"/>
      <c r="F104" s="15"/>
      <c r="G104" s="15"/>
      <c r="I104"/>
      <c r="J104"/>
      <c r="K104"/>
      <c r="L104"/>
      <c r="M104"/>
      <c r="N104"/>
      <c r="O104"/>
    </row>
    <row r="105" spans="1:15" s="1" customFormat="1" x14ac:dyDescent="0.2">
      <c r="A105" s="30"/>
      <c r="B105"/>
      <c r="C105" s="15"/>
      <c r="D105" s="9"/>
      <c r="E105" s="15"/>
      <c r="F105" s="15"/>
      <c r="G105" s="15"/>
      <c r="I105"/>
      <c r="J105"/>
      <c r="K105"/>
      <c r="L105"/>
      <c r="M105"/>
      <c r="N105"/>
      <c r="O105"/>
    </row>
    <row r="106" spans="1:15" s="1" customFormat="1" x14ac:dyDescent="0.2">
      <c r="A106" s="30"/>
      <c r="B106"/>
      <c r="C106" s="15"/>
      <c r="D106" s="9"/>
      <c r="E106" s="15"/>
      <c r="F106" s="15"/>
      <c r="G106" s="15"/>
      <c r="I106"/>
      <c r="J106"/>
      <c r="K106"/>
      <c r="L106"/>
      <c r="M106"/>
      <c r="N106"/>
      <c r="O106"/>
    </row>
    <row r="107" spans="1:15" s="1" customFormat="1" x14ac:dyDescent="0.2">
      <c r="A107" s="30"/>
      <c r="B107"/>
      <c r="C107" s="15"/>
      <c r="D107" s="9"/>
      <c r="E107" s="15"/>
      <c r="F107" s="15"/>
      <c r="G107" s="15"/>
      <c r="I107"/>
      <c r="J107"/>
      <c r="K107"/>
      <c r="L107"/>
      <c r="M107"/>
      <c r="N107"/>
      <c r="O107"/>
    </row>
    <row r="108" spans="1:15" s="1" customFormat="1" x14ac:dyDescent="0.2">
      <c r="A108" s="30"/>
      <c r="B108"/>
      <c r="C108" s="15"/>
      <c r="D108" s="9"/>
      <c r="E108" s="15"/>
      <c r="F108" s="15"/>
      <c r="G108" s="15"/>
      <c r="I108"/>
      <c r="J108"/>
      <c r="K108"/>
      <c r="L108"/>
      <c r="M108"/>
      <c r="N108"/>
      <c r="O108"/>
    </row>
    <row r="109" spans="1:15" s="1" customFormat="1" x14ac:dyDescent="0.2">
      <c r="A109" s="30"/>
      <c r="B109"/>
      <c r="C109" s="15"/>
      <c r="D109" s="9"/>
      <c r="E109" s="15"/>
      <c r="F109" s="15"/>
      <c r="G109" s="15"/>
      <c r="I109"/>
      <c r="J109"/>
      <c r="K109"/>
      <c r="L109"/>
      <c r="M109"/>
      <c r="N109"/>
      <c r="O109"/>
    </row>
    <row r="110" spans="1:15" s="1" customFormat="1" x14ac:dyDescent="0.2">
      <c r="A110" s="30"/>
      <c r="B110"/>
      <c r="C110" s="15"/>
      <c r="D110" s="9"/>
      <c r="E110" s="15"/>
      <c r="F110" s="15"/>
      <c r="G110" s="15"/>
      <c r="I110"/>
      <c r="J110"/>
      <c r="K110"/>
      <c r="L110"/>
      <c r="M110"/>
      <c r="N110"/>
      <c r="O110"/>
    </row>
    <row r="111" spans="1:15" s="1" customFormat="1" x14ac:dyDescent="0.2">
      <c r="A111" s="30"/>
      <c r="B111"/>
      <c r="C111" s="15"/>
      <c r="D111" s="9"/>
      <c r="E111" s="15"/>
      <c r="F111" s="15"/>
      <c r="G111" s="15"/>
      <c r="I111"/>
      <c r="J111"/>
      <c r="K111"/>
      <c r="L111"/>
      <c r="M111"/>
      <c r="N111"/>
      <c r="O111"/>
    </row>
    <row r="112" spans="1:15" s="1" customFormat="1" x14ac:dyDescent="0.2">
      <c r="A112" s="30"/>
      <c r="B112"/>
      <c r="C112" s="15"/>
      <c r="D112" s="9"/>
      <c r="E112" s="15"/>
      <c r="F112" s="15"/>
      <c r="G112" s="15"/>
      <c r="I112"/>
      <c r="J112"/>
      <c r="K112"/>
      <c r="L112"/>
      <c r="M112"/>
      <c r="N112"/>
      <c r="O112"/>
    </row>
    <row r="113" spans="1:15" s="1" customFormat="1" x14ac:dyDescent="0.2">
      <c r="A113" s="30"/>
      <c r="B113"/>
      <c r="C113" s="15"/>
      <c r="D113" s="9"/>
      <c r="E113" s="15"/>
      <c r="F113" s="15"/>
      <c r="G113" s="15"/>
      <c r="I113"/>
      <c r="J113"/>
      <c r="K113"/>
      <c r="L113"/>
      <c r="M113"/>
      <c r="N113"/>
      <c r="O113"/>
    </row>
    <row r="114" spans="1:15" s="1" customFormat="1" x14ac:dyDescent="0.2">
      <c r="A114" s="30"/>
      <c r="B114"/>
      <c r="C114" s="15"/>
      <c r="D114" s="9"/>
      <c r="E114" s="15"/>
      <c r="F114" s="15"/>
      <c r="G114" s="15"/>
      <c r="I114"/>
      <c r="J114"/>
      <c r="K114"/>
      <c r="L114"/>
      <c r="M114"/>
      <c r="N114"/>
      <c r="O114"/>
    </row>
    <row r="115" spans="1:15" s="1" customFormat="1" x14ac:dyDescent="0.2">
      <c r="A115" s="30"/>
      <c r="B115"/>
      <c r="C115" s="15"/>
      <c r="D115" s="9"/>
      <c r="E115" s="15"/>
      <c r="F115" s="15"/>
      <c r="G115" s="15"/>
      <c r="I115"/>
      <c r="J115"/>
      <c r="K115"/>
      <c r="L115"/>
      <c r="M115"/>
      <c r="N115"/>
      <c r="O115"/>
    </row>
    <row r="116" spans="1:15" s="1" customFormat="1" x14ac:dyDescent="0.2">
      <c r="A116" s="30"/>
      <c r="B116"/>
      <c r="C116" s="15"/>
      <c r="D116" s="9"/>
      <c r="E116" s="15"/>
      <c r="F116" s="15"/>
      <c r="G116" s="15"/>
      <c r="I116"/>
      <c r="J116"/>
      <c r="K116"/>
      <c r="L116"/>
      <c r="M116"/>
      <c r="N116"/>
      <c r="O116"/>
    </row>
    <row r="117" spans="1:15" s="1" customFormat="1" x14ac:dyDescent="0.2">
      <c r="A117" s="30"/>
      <c r="B117"/>
      <c r="C117" s="15"/>
      <c r="D117" s="9"/>
      <c r="E117" s="15"/>
      <c r="F117" s="15"/>
      <c r="G117" s="15"/>
      <c r="I117"/>
      <c r="J117"/>
      <c r="K117"/>
      <c r="L117"/>
      <c r="M117"/>
      <c r="N117"/>
      <c r="O117"/>
    </row>
    <row r="118" spans="1:15" s="1" customFormat="1" x14ac:dyDescent="0.2">
      <c r="A118" s="30"/>
      <c r="B118"/>
      <c r="C118" s="15"/>
      <c r="D118" s="9"/>
      <c r="E118" s="15"/>
      <c r="F118" s="15"/>
      <c r="G118" s="15"/>
      <c r="I118"/>
      <c r="J118"/>
      <c r="K118"/>
      <c r="L118"/>
      <c r="M118"/>
      <c r="N118"/>
      <c r="O118"/>
    </row>
    <row r="119" spans="1:15" s="1" customFormat="1" x14ac:dyDescent="0.2">
      <c r="A119" s="30"/>
      <c r="B119"/>
      <c r="C119" s="15"/>
      <c r="D119" s="9"/>
      <c r="E119" s="15"/>
      <c r="F119" s="15"/>
      <c r="G119" s="15"/>
      <c r="I119"/>
      <c r="J119"/>
      <c r="K119"/>
      <c r="L119"/>
      <c r="M119"/>
      <c r="N119"/>
      <c r="O119"/>
    </row>
    <row r="120" spans="1:15" s="1" customFormat="1" x14ac:dyDescent="0.2">
      <c r="A120" s="30"/>
      <c r="B120"/>
      <c r="C120" s="15"/>
      <c r="D120" s="9"/>
      <c r="E120" s="15"/>
      <c r="F120" s="15"/>
      <c r="G120" s="15"/>
      <c r="I120"/>
      <c r="J120"/>
      <c r="K120"/>
      <c r="L120"/>
      <c r="M120"/>
      <c r="N120"/>
      <c r="O120"/>
    </row>
    <row r="121" spans="1:15" s="1" customFormat="1" x14ac:dyDescent="0.2">
      <c r="A121" s="30"/>
      <c r="B121"/>
      <c r="C121" s="15"/>
      <c r="D121" s="9"/>
      <c r="E121" s="15"/>
      <c r="F121" s="15"/>
      <c r="G121" s="15"/>
      <c r="I121"/>
      <c r="J121"/>
      <c r="K121"/>
      <c r="L121"/>
      <c r="M121"/>
      <c r="N121"/>
      <c r="O121"/>
    </row>
    <row r="122" spans="1:15" s="1" customFormat="1" x14ac:dyDescent="0.2">
      <c r="A122" s="30"/>
      <c r="B122"/>
      <c r="C122" s="15"/>
      <c r="D122" s="9"/>
      <c r="E122" s="15"/>
      <c r="F122" s="15"/>
      <c r="G122" s="15"/>
      <c r="I122"/>
      <c r="J122"/>
      <c r="K122"/>
      <c r="L122"/>
      <c r="M122"/>
      <c r="N122"/>
      <c r="O122"/>
    </row>
    <row r="123" spans="1:15" s="1" customFormat="1" x14ac:dyDescent="0.2">
      <c r="A123" s="30"/>
      <c r="B123"/>
      <c r="C123" s="15"/>
      <c r="D123" s="9"/>
      <c r="E123" s="15"/>
      <c r="F123" s="15"/>
      <c r="G123" s="15"/>
      <c r="I123"/>
      <c r="J123"/>
      <c r="K123"/>
      <c r="L123"/>
      <c r="M123"/>
      <c r="N123"/>
      <c r="O123"/>
    </row>
    <row r="124" spans="1:15" s="1" customFormat="1" x14ac:dyDescent="0.2">
      <c r="A124" s="30"/>
      <c r="B124"/>
      <c r="C124" s="15"/>
      <c r="D124" s="9"/>
      <c r="E124" s="15"/>
      <c r="F124" s="15"/>
      <c r="G124" s="15"/>
      <c r="I124"/>
      <c r="J124"/>
      <c r="K124"/>
      <c r="L124"/>
      <c r="M124"/>
      <c r="N124"/>
      <c r="O124"/>
    </row>
    <row r="125" spans="1:15" s="1" customFormat="1" x14ac:dyDescent="0.2">
      <c r="A125" s="30"/>
      <c r="B125"/>
      <c r="C125" s="15"/>
      <c r="D125" s="9"/>
      <c r="E125" s="15"/>
      <c r="F125" s="15"/>
      <c r="G125" s="15"/>
      <c r="I125"/>
      <c r="J125"/>
      <c r="K125"/>
      <c r="L125"/>
      <c r="M125"/>
      <c r="N125"/>
      <c r="O125"/>
    </row>
    <row r="126" spans="1:15" s="1" customFormat="1" x14ac:dyDescent="0.2">
      <c r="A126" s="30"/>
      <c r="B126"/>
      <c r="C126" s="15"/>
      <c r="D126" s="9"/>
      <c r="E126" s="15"/>
      <c r="F126" s="15"/>
      <c r="G126" s="15"/>
      <c r="I126"/>
      <c r="J126"/>
      <c r="K126"/>
      <c r="L126"/>
      <c r="M126"/>
      <c r="N126"/>
      <c r="O126"/>
    </row>
    <row r="127" spans="1:15" s="1" customFormat="1" x14ac:dyDescent="0.2">
      <c r="A127" s="30"/>
      <c r="B127"/>
      <c r="C127" s="15"/>
      <c r="D127" s="9"/>
      <c r="E127" s="15"/>
      <c r="F127" s="15"/>
      <c r="G127" s="15"/>
      <c r="I127"/>
      <c r="J127"/>
      <c r="K127"/>
      <c r="L127"/>
      <c r="M127"/>
      <c r="N127"/>
      <c r="O127"/>
    </row>
    <row r="128" spans="1:15" s="1" customFormat="1" x14ac:dyDescent="0.2">
      <c r="A128" s="30"/>
      <c r="B128"/>
      <c r="C128" s="15"/>
      <c r="D128" s="9"/>
      <c r="E128" s="15"/>
      <c r="F128" s="15"/>
      <c r="G128" s="15"/>
      <c r="I128"/>
      <c r="J128"/>
      <c r="K128"/>
      <c r="L128"/>
      <c r="M128"/>
      <c r="N128"/>
      <c r="O128"/>
    </row>
    <row r="129" spans="1:15" s="1" customFormat="1" x14ac:dyDescent="0.2">
      <c r="A129" s="30"/>
      <c r="B129"/>
      <c r="C129" s="15"/>
      <c r="D129" s="9"/>
      <c r="E129" s="15"/>
      <c r="F129" s="15"/>
      <c r="G129" s="15"/>
      <c r="I129"/>
      <c r="J129"/>
      <c r="K129"/>
      <c r="L129"/>
      <c r="M129"/>
      <c r="N129"/>
      <c r="O129"/>
    </row>
    <row r="130" spans="1:15" s="1" customFormat="1" x14ac:dyDescent="0.2">
      <c r="A130" s="30"/>
      <c r="B130"/>
      <c r="C130" s="15"/>
      <c r="D130" s="9"/>
      <c r="E130" s="15"/>
      <c r="F130" s="15"/>
      <c r="G130" s="15"/>
      <c r="I130"/>
      <c r="J130"/>
      <c r="K130"/>
      <c r="L130"/>
      <c r="M130"/>
      <c r="N130"/>
      <c r="O130"/>
    </row>
    <row r="131" spans="1:15" s="1" customFormat="1" x14ac:dyDescent="0.2">
      <c r="A131" s="30"/>
      <c r="B131"/>
      <c r="C131" s="15"/>
      <c r="D131" s="9"/>
      <c r="E131" s="15"/>
      <c r="F131" s="15"/>
      <c r="G131" s="15"/>
      <c r="I131"/>
      <c r="J131"/>
      <c r="K131"/>
      <c r="L131"/>
      <c r="M131"/>
      <c r="N131"/>
      <c r="O131"/>
    </row>
    <row r="132" spans="1:15" s="1" customFormat="1" x14ac:dyDescent="0.2">
      <c r="A132" s="30"/>
      <c r="B132"/>
      <c r="C132" s="15"/>
      <c r="D132" s="9"/>
      <c r="E132" s="15"/>
      <c r="F132" s="15"/>
      <c r="G132" s="15"/>
      <c r="I132"/>
      <c r="J132"/>
      <c r="K132"/>
      <c r="L132"/>
      <c r="M132"/>
      <c r="N132"/>
      <c r="O132"/>
    </row>
    <row r="133" spans="1:15" s="1" customFormat="1" x14ac:dyDescent="0.2">
      <c r="A133" s="30"/>
      <c r="B133"/>
      <c r="C133" s="15"/>
      <c r="D133" s="9"/>
      <c r="E133" s="15"/>
      <c r="F133" s="15"/>
      <c r="G133" s="15"/>
      <c r="I133"/>
      <c r="J133"/>
      <c r="K133"/>
      <c r="L133"/>
      <c r="M133"/>
      <c r="N133"/>
      <c r="O133"/>
    </row>
    <row r="134" spans="1:15" s="1" customFormat="1" x14ac:dyDescent="0.2">
      <c r="A134" s="30"/>
      <c r="B134"/>
      <c r="C134" s="15"/>
      <c r="D134" s="9"/>
      <c r="E134" s="15"/>
      <c r="F134" s="15"/>
      <c r="G134" s="15"/>
      <c r="I134"/>
      <c r="J134"/>
      <c r="K134"/>
      <c r="L134"/>
      <c r="M134"/>
      <c r="N134"/>
      <c r="O134"/>
    </row>
    <row r="135" spans="1:15" s="1" customFormat="1" x14ac:dyDescent="0.2">
      <c r="A135" s="30"/>
      <c r="B135"/>
      <c r="C135" s="15"/>
      <c r="D135" s="9"/>
      <c r="E135" s="15"/>
      <c r="F135" s="15"/>
      <c r="G135" s="15"/>
      <c r="I135"/>
      <c r="J135"/>
      <c r="K135"/>
      <c r="L135"/>
      <c r="M135"/>
      <c r="N135"/>
      <c r="O135"/>
    </row>
    <row r="136" spans="1:15" s="1" customFormat="1" x14ac:dyDescent="0.2">
      <c r="A136" s="30"/>
      <c r="B136"/>
      <c r="C136" s="15"/>
      <c r="D136" s="9"/>
      <c r="E136" s="15"/>
      <c r="F136" s="15"/>
      <c r="G136" s="15"/>
      <c r="I136"/>
      <c r="J136"/>
      <c r="K136"/>
      <c r="L136"/>
      <c r="M136"/>
      <c r="N136"/>
      <c r="O136"/>
    </row>
    <row r="137" spans="1:15" s="1" customFormat="1" x14ac:dyDescent="0.2">
      <c r="A137" s="30"/>
      <c r="B137"/>
      <c r="C137" s="15"/>
      <c r="D137" s="9"/>
      <c r="E137" s="15"/>
      <c r="F137" s="15"/>
      <c r="G137" s="15"/>
      <c r="I137"/>
      <c r="J137"/>
      <c r="K137"/>
      <c r="L137"/>
      <c r="M137"/>
      <c r="N137"/>
      <c r="O137"/>
    </row>
    <row r="138" spans="1:15" s="1" customFormat="1" x14ac:dyDescent="0.2">
      <c r="A138" s="30"/>
      <c r="B138"/>
      <c r="C138" s="15"/>
      <c r="D138" s="9"/>
      <c r="E138" s="15"/>
      <c r="F138" s="15"/>
      <c r="G138" s="15"/>
      <c r="I138"/>
      <c r="J138"/>
      <c r="K138"/>
      <c r="L138"/>
      <c r="M138"/>
      <c r="N138"/>
      <c r="O138"/>
    </row>
    <row r="139" spans="1:15" s="1" customFormat="1" x14ac:dyDescent="0.2">
      <c r="A139" s="30"/>
      <c r="B139"/>
      <c r="C139" s="15"/>
      <c r="D139" s="9"/>
      <c r="E139" s="15"/>
      <c r="F139" s="15"/>
      <c r="G139" s="15"/>
      <c r="I139"/>
      <c r="J139"/>
      <c r="K139"/>
      <c r="L139"/>
      <c r="M139"/>
      <c r="N139"/>
      <c r="O139"/>
    </row>
    <row r="140" spans="1:15" s="1" customFormat="1" x14ac:dyDescent="0.2">
      <c r="A140" s="30"/>
      <c r="B140"/>
      <c r="C140" s="15"/>
      <c r="D140" s="9"/>
      <c r="E140" s="15"/>
      <c r="F140" s="15"/>
      <c r="G140" s="15"/>
      <c r="I140"/>
      <c r="J140"/>
      <c r="K140"/>
      <c r="L140"/>
      <c r="M140"/>
      <c r="N140"/>
      <c r="O140"/>
    </row>
    <row r="141" spans="1:15" s="1" customFormat="1" x14ac:dyDescent="0.2">
      <c r="A141" s="30"/>
      <c r="B141"/>
      <c r="C141" s="15"/>
      <c r="D141" s="9"/>
      <c r="E141" s="15"/>
      <c r="F141" s="15"/>
      <c r="G141" s="15"/>
      <c r="I141"/>
      <c r="J141"/>
      <c r="K141"/>
      <c r="L141"/>
      <c r="M141"/>
      <c r="N141"/>
      <c r="O141"/>
    </row>
    <row r="142" spans="1:15" s="1" customFormat="1" x14ac:dyDescent="0.2">
      <c r="A142" s="30"/>
      <c r="B142"/>
      <c r="C142" s="15"/>
      <c r="D142" s="9"/>
      <c r="E142" s="15"/>
      <c r="F142" s="15"/>
      <c r="G142" s="15"/>
      <c r="I142"/>
      <c r="J142"/>
      <c r="K142"/>
      <c r="L142"/>
      <c r="M142"/>
      <c r="N142"/>
      <c r="O142"/>
    </row>
    <row r="143" spans="1:15" s="1" customFormat="1" x14ac:dyDescent="0.2">
      <c r="A143" s="30"/>
      <c r="B143"/>
      <c r="C143" s="15"/>
      <c r="D143" s="9"/>
      <c r="E143" s="15"/>
      <c r="F143" s="15"/>
      <c r="G143" s="15"/>
      <c r="I143"/>
      <c r="J143"/>
      <c r="K143"/>
      <c r="L143"/>
      <c r="M143"/>
      <c r="N143"/>
      <c r="O143"/>
    </row>
    <row r="144" spans="1:15" s="1" customFormat="1" x14ac:dyDescent="0.2">
      <c r="A144" s="30"/>
      <c r="B144"/>
      <c r="C144" s="15"/>
      <c r="D144" s="9"/>
      <c r="E144" s="15"/>
      <c r="F144" s="15"/>
      <c r="G144" s="15"/>
      <c r="I144"/>
      <c r="J144"/>
      <c r="K144"/>
      <c r="L144"/>
      <c r="M144"/>
      <c r="N144"/>
      <c r="O144"/>
    </row>
    <row r="145" spans="1:15" s="1" customFormat="1" x14ac:dyDescent="0.2">
      <c r="A145" s="30"/>
      <c r="B145"/>
      <c r="C145" s="15"/>
      <c r="D145" s="9"/>
      <c r="E145" s="15"/>
      <c r="F145" s="15"/>
      <c r="G145" s="15"/>
      <c r="I145"/>
      <c r="J145"/>
      <c r="K145"/>
      <c r="L145"/>
      <c r="M145"/>
      <c r="N145"/>
      <c r="O145"/>
    </row>
    <row r="146" spans="1:15" s="1" customFormat="1" x14ac:dyDescent="0.2">
      <c r="A146" s="30"/>
      <c r="B146"/>
      <c r="C146" s="15"/>
      <c r="D146" s="9"/>
      <c r="E146" s="15"/>
      <c r="F146" s="15"/>
      <c r="G146" s="15"/>
      <c r="I146"/>
      <c r="J146"/>
      <c r="K146"/>
      <c r="L146"/>
      <c r="M146"/>
      <c r="N146"/>
      <c r="O146"/>
    </row>
    <row r="147" spans="1:15" s="1" customFormat="1" x14ac:dyDescent="0.2">
      <c r="A147" s="30"/>
      <c r="B147"/>
      <c r="C147" s="15"/>
      <c r="D147" s="9"/>
      <c r="E147" s="15"/>
      <c r="F147" s="15"/>
      <c r="G147" s="15"/>
      <c r="I147"/>
      <c r="J147"/>
      <c r="K147"/>
      <c r="L147"/>
      <c r="M147"/>
      <c r="N147"/>
      <c r="O147"/>
    </row>
    <row r="148" spans="1:15" s="1" customFormat="1" x14ac:dyDescent="0.2">
      <c r="A148" s="30"/>
      <c r="B148"/>
      <c r="C148" s="15"/>
      <c r="D148" s="9"/>
      <c r="E148" s="15"/>
      <c r="F148" s="15"/>
      <c r="G148" s="15"/>
      <c r="I148"/>
      <c r="J148"/>
      <c r="K148"/>
      <c r="L148"/>
      <c r="M148"/>
      <c r="N148"/>
      <c r="O148"/>
    </row>
    <row r="149" spans="1:15" s="1" customFormat="1" x14ac:dyDescent="0.2">
      <c r="A149" s="30"/>
      <c r="B149"/>
      <c r="C149" s="15"/>
      <c r="D149" s="9"/>
      <c r="E149" s="15"/>
      <c r="F149" s="15"/>
      <c r="G149" s="15"/>
      <c r="I149"/>
      <c r="J149"/>
      <c r="K149"/>
      <c r="L149"/>
      <c r="M149"/>
      <c r="N149"/>
      <c r="O149"/>
    </row>
    <row r="150" spans="1:15" s="1" customFormat="1" x14ac:dyDescent="0.2">
      <c r="A150" s="30"/>
      <c r="B150"/>
      <c r="C150" s="15"/>
      <c r="D150" s="9"/>
      <c r="E150" s="15"/>
      <c r="F150" s="15"/>
      <c r="G150" s="15"/>
      <c r="I150"/>
      <c r="J150"/>
      <c r="K150"/>
      <c r="L150"/>
      <c r="M150"/>
      <c r="N150"/>
      <c r="O150"/>
    </row>
    <row r="151" spans="1:15" s="1" customFormat="1" x14ac:dyDescent="0.2">
      <c r="A151" s="30"/>
      <c r="B151"/>
      <c r="C151" s="15"/>
      <c r="D151" s="9"/>
      <c r="E151" s="15"/>
      <c r="F151" s="15"/>
      <c r="G151" s="15"/>
      <c r="I151"/>
      <c r="J151"/>
      <c r="K151"/>
      <c r="L151"/>
      <c r="M151"/>
      <c r="N151"/>
      <c r="O151"/>
    </row>
    <row r="152" spans="1:15" s="1" customFormat="1" x14ac:dyDescent="0.2">
      <c r="A152" s="30"/>
      <c r="B152"/>
      <c r="C152" s="15"/>
      <c r="D152" s="9"/>
      <c r="E152" s="15"/>
      <c r="F152" s="15"/>
      <c r="G152" s="15"/>
      <c r="I152"/>
      <c r="J152"/>
      <c r="K152"/>
      <c r="L152"/>
      <c r="M152"/>
      <c r="N152"/>
      <c r="O152"/>
    </row>
    <row r="153" spans="1:15" s="1" customFormat="1" x14ac:dyDescent="0.2">
      <c r="A153" s="30"/>
      <c r="B153"/>
      <c r="C153" s="15"/>
      <c r="D153" s="9"/>
      <c r="E153" s="15"/>
      <c r="F153" s="15"/>
      <c r="G153" s="15"/>
      <c r="I153"/>
      <c r="J153"/>
      <c r="K153"/>
      <c r="L153"/>
      <c r="M153"/>
      <c r="N153"/>
      <c r="O153"/>
    </row>
    <row r="154" spans="1:15" s="1" customFormat="1" x14ac:dyDescent="0.2">
      <c r="A154" s="30"/>
      <c r="B154"/>
      <c r="C154" s="15"/>
      <c r="D154" s="9"/>
      <c r="E154" s="15"/>
      <c r="F154" s="15"/>
      <c r="G154" s="15"/>
      <c r="I154"/>
      <c r="J154"/>
      <c r="K154"/>
      <c r="L154"/>
      <c r="M154"/>
      <c r="N154"/>
      <c r="O154"/>
    </row>
    <row r="155" spans="1:15" s="1" customFormat="1" x14ac:dyDescent="0.2">
      <c r="A155" s="30"/>
      <c r="B155"/>
      <c r="C155" s="15"/>
      <c r="D155" s="9"/>
      <c r="E155" s="15"/>
      <c r="F155" s="15"/>
      <c r="G155" s="15"/>
      <c r="I155"/>
      <c r="J155"/>
      <c r="K155"/>
      <c r="L155"/>
      <c r="M155"/>
      <c r="N155"/>
      <c r="O155"/>
    </row>
    <row r="156" spans="1:15" s="1" customFormat="1" x14ac:dyDescent="0.2">
      <c r="A156" s="30"/>
      <c r="B156"/>
      <c r="C156" s="15"/>
      <c r="D156" s="9"/>
      <c r="E156" s="15"/>
      <c r="F156" s="15"/>
      <c r="G156" s="15"/>
      <c r="I156"/>
      <c r="J156"/>
      <c r="K156"/>
      <c r="L156"/>
      <c r="M156"/>
      <c r="N156"/>
      <c r="O156"/>
    </row>
    <row r="157" spans="1:15" s="1" customFormat="1" x14ac:dyDescent="0.2">
      <c r="A157" s="30"/>
      <c r="B157"/>
      <c r="C157" s="15"/>
      <c r="D157" s="9"/>
      <c r="E157" s="15"/>
      <c r="F157" s="15"/>
      <c r="G157" s="15"/>
      <c r="I157"/>
      <c r="J157"/>
      <c r="K157"/>
      <c r="L157"/>
      <c r="M157"/>
      <c r="N157"/>
      <c r="O157"/>
    </row>
    <row r="158" spans="1:15" s="1" customFormat="1" x14ac:dyDescent="0.2">
      <c r="A158" s="30"/>
      <c r="B158"/>
      <c r="C158" s="15"/>
      <c r="D158" s="9"/>
      <c r="E158" s="15"/>
      <c r="F158" s="15"/>
      <c r="G158" s="15"/>
      <c r="I158"/>
      <c r="J158"/>
      <c r="K158"/>
      <c r="L158"/>
      <c r="M158"/>
      <c r="N158"/>
      <c r="O158"/>
    </row>
    <row r="159" spans="1:15" s="1" customFormat="1" x14ac:dyDescent="0.2">
      <c r="A159" s="30"/>
      <c r="B159"/>
      <c r="C159" s="15"/>
      <c r="D159" s="9"/>
      <c r="E159" s="15"/>
      <c r="F159" s="15"/>
      <c r="G159" s="15"/>
      <c r="I159"/>
      <c r="J159"/>
      <c r="K159"/>
      <c r="L159"/>
      <c r="M159"/>
      <c r="N159"/>
      <c r="O159"/>
    </row>
    <row r="160" spans="1:15" s="1" customFormat="1" x14ac:dyDescent="0.2">
      <c r="A160" s="30"/>
      <c r="B160"/>
      <c r="C160" s="15"/>
      <c r="D160" s="9"/>
      <c r="E160" s="15"/>
      <c r="F160" s="15"/>
      <c r="G160" s="15"/>
      <c r="I160"/>
      <c r="J160"/>
      <c r="K160"/>
      <c r="L160"/>
      <c r="M160"/>
      <c r="N160"/>
      <c r="O160"/>
    </row>
    <row r="161" spans="1:15" s="1" customFormat="1" x14ac:dyDescent="0.2">
      <c r="A161" s="30"/>
      <c r="B161"/>
      <c r="C161" s="15"/>
      <c r="D161" s="9"/>
      <c r="E161" s="15"/>
      <c r="F161" s="15"/>
      <c r="G161" s="15"/>
      <c r="I161"/>
      <c r="J161"/>
      <c r="K161"/>
      <c r="L161"/>
      <c r="M161"/>
      <c r="N161"/>
      <c r="O161"/>
    </row>
    <row r="162" spans="1:15" s="1" customFormat="1" x14ac:dyDescent="0.2">
      <c r="A162" s="30"/>
      <c r="B162"/>
      <c r="C162" s="15"/>
      <c r="D162" s="9"/>
      <c r="E162" s="15"/>
      <c r="F162" s="15"/>
      <c r="G162" s="15"/>
      <c r="I162"/>
      <c r="J162"/>
      <c r="K162"/>
      <c r="L162"/>
      <c r="M162"/>
      <c r="N162"/>
      <c r="O162"/>
    </row>
    <row r="163" spans="1:15" s="1" customFormat="1" x14ac:dyDescent="0.2">
      <c r="A163" s="30"/>
      <c r="B163"/>
      <c r="C163" s="15"/>
      <c r="D163" s="9"/>
      <c r="E163" s="15"/>
      <c r="F163" s="15"/>
      <c r="G163" s="15"/>
      <c r="I163"/>
      <c r="J163"/>
      <c r="K163"/>
      <c r="L163"/>
      <c r="M163"/>
      <c r="N163"/>
      <c r="O163"/>
    </row>
    <row r="164" spans="1:15" s="1" customFormat="1" x14ac:dyDescent="0.2">
      <c r="A164" s="30"/>
      <c r="B164"/>
      <c r="C164" s="15"/>
      <c r="D164" s="9"/>
      <c r="E164" s="15"/>
      <c r="F164" s="15"/>
      <c r="G164" s="15"/>
      <c r="I164"/>
      <c r="J164"/>
      <c r="K164"/>
      <c r="L164"/>
      <c r="M164"/>
      <c r="N164"/>
      <c r="O164"/>
    </row>
    <row r="165" spans="1:15" s="1" customFormat="1" x14ac:dyDescent="0.2">
      <c r="A165" s="30"/>
      <c r="B165"/>
      <c r="C165" s="15"/>
      <c r="D165" s="9"/>
      <c r="E165" s="15"/>
      <c r="F165" s="15"/>
      <c r="G165" s="15"/>
      <c r="I165"/>
      <c r="J165"/>
      <c r="K165"/>
      <c r="L165"/>
      <c r="M165"/>
      <c r="N165"/>
      <c r="O165"/>
    </row>
    <row r="166" spans="1:15" s="1" customFormat="1" x14ac:dyDescent="0.2">
      <c r="A166" s="30"/>
      <c r="B166"/>
      <c r="C166" s="15"/>
      <c r="D166" s="9"/>
      <c r="E166" s="15"/>
      <c r="F166" s="15"/>
      <c r="G166" s="15"/>
      <c r="I166"/>
      <c r="J166"/>
      <c r="K166"/>
      <c r="L166"/>
      <c r="M166"/>
      <c r="N166"/>
      <c r="O166"/>
    </row>
    <row r="167" spans="1:15" s="1" customFormat="1" x14ac:dyDescent="0.2">
      <c r="A167" s="30"/>
      <c r="B167"/>
      <c r="C167" s="15"/>
      <c r="D167" s="9"/>
      <c r="E167" s="15"/>
      <c r="F167" s="15"/>
      <c r="G167" s="15"/>
      <c r="I167"/>
      <c r="J167"/>
      <c r="K167"/>
      <c r="L167"/>
      <c r="M167"/>
      <c r="N167"/>
      <c r="O167"/>
    </row>
  </sheetData>
  <mergeCells count="99">
    <mergeCell ref="A58:B58"/>
    <mergeCell ref="B59:F59"/>
    <mergeCell ref="G54:G55"/>
    <mergeCell ref="H54:H55"/>
    <mergeCell ref="A56:A57"/>
    <mergeCell ref="B56:B57"/>
    <mergeCell ref="C56:C57"/>
    <mergeCell ref="D56:D57"/>
    <mergeCell ref="E56:E57"/>
    <mergeCell ref="F56:F57"/>
    <mergeCell ref="G56:G57"/>
    <mergeCell ref="H56:H57"/>
    <mergeCell ref="A54:A55"/>
    <mergeCell ref="B54:B55"/>
    <mergeCell ref="C54:C55"/>
    <mergeCell ref="D54:D55"/>
    <mergeCell ref="E54:E55"/>
    <mergeCell ref="F54:F55"/>
    <mergeCell ref="G49:G50"/>
    <mergeCell ref="H49:H50"/>
    <mergeCell ref="A51:A52"/>
    <mergeCell ref="B51:B52"/>
    <mergeCell ref="C51:C52"/>
    <mergeCell ref="D51:D52"/>
    <mergeCell ref="E51:E52"/>
    <mergeCell ref="F51:F52"/>
    <mergeCell ref="G51:G52"/>
    <mergeCell ref="H51:H52"/>
    <mergeCell ref="E47:E48"/>
    <mergeCell ref="F47:F48"/>
    <mergeCell ref="G47:G48"/>
    <mergeCell ref="H47:H48"/>
    <mergeCell ref="A49:A50"/>
    <mergeCell ref="B49:B50"/>
    <mergeCell ref="C49:C50"/>
    <mergeCell ref="D49:D50"/>
    <mergeCell ref="E49:E50"/>
    <mergeCell ref="F49:F50"/>
    <mergeCell ref="D47:D48"/>
    <mergeCell ref="A44:B44"/>
    <mergeCell ref="A45:B45"/>
    <mergeCell ref="A47:A48"/>
    <mergeCell ref="B47:B48"/>
    <mergeCell ref="C47:C48"/>
    <mergeCell ref="H40:H41"/>
    <mergeCell ref="C42:C43"/>
    <mergeCell ref="D42:D43"/>
    <mergeCell ref="E42:E43"/>
    <mergeCell ref="F42:F43"/>
    <mergeCell ref="G42:G43"/>
    <mergeCell ref="H42:H43"/>
    <mergeCell ref="G30:G31"/>
    <mergeCell ref="H30:H31"/>
    <mergeCell ref="A39:B39"/>
    <mergeCell ref="A40:A41"/>
    <mergeCell ref="B40:B41"/>
    <mergeCell ref="C40:C41"/>
    <mergeCell ref="D40:D41"/>
    <mergeCell ref="E40:E41"/>
    <mergeCell ref="F40:F41"/>
    <mergeCell ref="G40:G41"/>
    <mergeCell ref="A30:A31"/>
    <mergeCell ref="B30:B31"/>
    <mergeCell ref="C30:C31"/>
    <mergeCell ref="D30:D31"/>
    <mergeCell ref="E30:E31"/>
    <mergeCell ref="F30:F31"/>
    <mergeCell ref="G23:G24"/>
    <mergeCell ref="H23:H24"/>
    <mergeCell ref="A28:A29"/>
    <mergeCell ref="B28:B29"/>
    <mergeCell ref="C28:C29"/>
    <mergeCell ref="D28:D29"/>
    <mergeCell ref="E28:E29"/>
    <mergeCell ref="F28:F29"/>
    <mergeCell ref="G28:G29"/>
    <mergeCell ref="H28:H29"/>
    <mergeCell ref="A23:A24"/>
    <mergeCell ref="B23:B24"/>
    <mergeCell ref="C23:C24"/>
    <mergeCell ref="D23:D24"/>
    <mergeCell ref="E23:E24"/>
    <mergeCell ref="F23:F24"/>
    <mergeCell ref="H21:H22"/>
    <mergeCell ref="A9:A10"/>
    <mergeCell ref="B9:B10"/>
    <mergeCell ref="C9:D9"/>
    <mergeCell ref="E9:F9"/>
    <mergeCell ref="G9:H9"/>
    <mergeCell ref="C21:C22"/>
    <mergeCell ref="D21:D22"/>
    <mergeCell ref="E21:E22"/>
    <mergeCell ref="F21:F22"/>
    <mergeCell ref="G21:G22"/>
    <mergeCell ref="E1:H1"/>
    <mergeCell ref="E2:H2"/>
    <mergeCell ref="E3:H3"/>
    <mergeCell ref="E4:H4"/>
    <mergeCell ref="A6:H7"/>
  </mergeCells>
  <pageMargins left="0" right="0" top="0" bottom="0" header="0" footer="0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KirichukLL</cp:lastModifiedBy>
  <cp:lastPrinted>2022-10-12T03:21:38Z</cp:lastPrinted>
  <dcterms:created xsi:type="dcterms:W3CDTF">2017-07-06T22:18:00Z</dcterms:created>
  <dcterms:modified xsi:type="dcterms:W3CDTF">2023-04-10T10:47:03Z</dcterms:modified>
</cp:coreProperties>
</file>